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2" sheetId="1" r:id="rId1"/>
  </sheets>
  <definedNames>
    <definedName name="_xlnm.Print_Area" localSheetId="0">'форма 2'!$A$1:$CQ$185</definedName>
  </definedNames>
  <calcPr calcId="124519"/>
</workbook>
</file>

<file path=xl/calcChain.xml><?xml version="1.0" encoding="utf-8"?>
<calcChain xmlns="http://schemas.openxmlformats.org/spreadsheetml/2006/main">
  <c r="T92" i="1"/>
  <c r="I84"/>
  <c r="I74"/>
  <c r="T74"/>
  <c r="W74"/>
  <c r="I72"/>
  <c r="BZ95"/>
  <c r="BW156"/>
  <c r="AS21" l="1"/>
  <c r="AB24" l="1"/>
  <c r="AC24"/>
  <c r="AC18" s="1"/>
  <c r="AD24"/>
  <c r="AE24"/>
  <c r="AE18" s="1"/>
  <c r="AF24"/>
  <c r="AG24"/>
  <c r="AG18" s="1"/>
  <c r="AH24"/>
  <c r="AA24"/>
  <c r="AA18" s="1"/>
  <c r="U24"/>
  <c r="X24"/>
  <c r="Y24"/>
  <c r="Z24"/>
  <c r="I24"/>
  <c r="J24"/>
  <c r="K24"/>
  <c r="L24"/>
  <c r="M24"/>
  <c r="N24"/>
  <c r="O24"/>
  <c r="P24"/>
  <c r="Q24"/>
  <c r="R24"/>
  <c r="S24"/>
  <c r="H24"/>
  <c r="AE156"/>
  <c r="AF156"/>
  <c r="AG156"/>
  <c r="AD156"/>
  <c r="V156"/>
  <c r="V24" s="1"/>
  <c r="V18" s="1"/>
  <c r="U156"/>
  <c r="L156"/>
  <c r="K156"/>
  <c r="Y18"/>
  <c r="Z18"/>
  <c r="AB18"/>
  <c r="AD18"/>
  <c r="AF18"/>
  <c r="AH18"/>
  <c r="AB20"/>
  <c r="AC20"/>
  <c r="AD20"/>
  <c r="AE20"/>
  <c r="AF20"/>
  <c r="AG20"/>
  <c r="AH20"/>
  <c r="X20"/>
  <c r="Y20"/>
  <c r="Z20"/>
  <c r="AA20"/>
  <c r="X18"/>
  <c r="U18"/>
  <c r="V20"/>
  <c r="U20"/>
  <c r="AH69"/>
  <c r="AA69"/>
  <c r="AB69"/>
  <c r="AC69"/>
  <c r="AD69"/>
  <c r="AE69"/>
  <c r="AF69"/>
  <c r="AG69"/>
  <c r="U69"/>
  <c r="V69"/>
  <c r="X69"/>
  <c r="Y69"/>
  <c r="Z69"/>
  <c r="K69"/>
  <c r="L69"/>
  <c r="M69"/>
  <c r="N69"/>
  <c r="O69"/>
  <c r="P69"/>
  <c r="Q69"/>
  <c r="R69"/>
  <c r="S69"/>
  <c r="H69"/>
  <c r="AG105"/>
  <c r="AG106"/>
  <c r="AD105"/>
  <c r="AD106"/>
  <c r="AB106"/>
  <c r="T105"/>
  <c r="U105"/>
  <c r="V105"/>
  <c r="Y105"/>
  <c r="T106"/>
  <c r="U106"/>
  <c r="V106"/>
  <c r="W106"/>
  <c r="W105" s="1"/>
  <c r="X106"/>
  <c r="X105" s="1"/>
  <c r="Y106"/>
  <c r="Q105"/>
  <c r="R105"/>
  <c r="S105"/>
  <c r="Q106"/>
  <c r="R106"/>
  <c r="S106"/>
  <c r="P105"/>
  <c r="P106"/>
  <c r="J105"/>
  <c r="K105"/>
  <c r="I106"/>
  <c r="I105" s="1"/>
  <c r="K106"/>
  <c r="L106"/>
  <c r="L105" s="1"/>
  <c r="H105"/>
  <c r="H106"/>
  <c r="W167" l="1"/>
  <c r="W168"/>
  <c r="W169"/>
  <c r="W170"/>
  <c r="W160"/>
  <c r="W161"/>
  <c r="W162"/>
  <c r="W163"/>
  <c r="W164"/>
  <c r="W165"/>
  <c r="W166"/>
  <c r="W159"/>
  <c r="W150"/>
  <c r="W149"/>
  <c r="W145"/>
  <c r="W117"/>
  <c r="W118"/>
  <c r="W119"/>
  <c r="W120"/>
  <c r="W121"/>
  <c r="W112"/>
  <c r="W113"/>
  <c r="W114"/>
  <c r="W115"/>
  <c r="W116"/>
  <c r="W102"/>
  <c r="W103"/>
  <c r="W104"/>
  <c r="W109"/>
  <c r="W110"/>
  <c r="W111"/>
  <c r="W101"/>
  <c r="W97"/>
  <c r="W98"/>
  <c r="W99"/>
  <c r="W100"/>
  <c r="W90"/>
  <c r="W91"/>
  <c r="W92"/>
  <c r="W93"/>
  <c r="W84"/>
  <c r="W85"/>
  <c r="W86"/>
  <c r="W87"/>
  <c r="W88"/>
  <c r="W89"/>
  <c r="W77"/>
  <c r="W78"/>
  <c r="W79"/>
  <c r="W81"/>
  <c r="W82"/>
  <c r="W83"/>
  <c r="W72"/>
  <c r="W73"/>
  <c r="W75"/>
  <c r="W76"/>
  <c r="W21"/>
  <c r="CH145"/>
  <c r="CI145"/>
  <c r="CK145"/>
  <c r="CL145"/>
  <c r="CM145"/>
  <c r="CN145"/>
  <c r="CO145"/>
  <c r="CP145"/>
  <c r="BD145"/>
  <c r="BE145"/>
  <c r="BG145"/>
  <c r="BH145"/>
  <c r="BI145"/>
  <c r="BJ145"/>
  <c r="BK145"/>
  <c r="BL145"/>
  <c r="BM145"/>
  <c r="BN145"/>
  <c r="BO145"/>
  <c r="BP145"/>
  <c r="BQ145"/>
  <c r="BR145"/>
  <c r="BS145"/>
  <c r="BT145"/>
  <c r="BU145"/>
  <c r="BV145"/>
  <c r="BW145"/>
  <c r="BX145"/>
  <c r="BY145"/>
  <c r="BZ145"/>
  <c r="CA145"/>
  <c r="CB145"/>
  <c r="CC145"/>
  <c r="CD145"/>
  <c r="CE145"/>
  <c r="CF145"/>
  <c r="X145"/>
  <c r="Y145"/>
  <c r="Z145"/>
  <c r="AA145"/>
  <c r="AB145"/>
  <c r="AC145"/>
  <c r="AD145"/>
  <c r="AE145"/>
  <c r="AF145"/>
  <c r="AG145"/>
  <c r="AH145"/>
  <c r="AI145"/>
  <c r="AJ145"/>
  <c r="AK145"/>
  <c r="AL145"/>
  <c r="AM145"/>
  <c r="AN145"/>
  <c r="AO145"/>
  <c r="AP145"/>
  <c r="AQ145"/>
  <c r="AR145"/>
  <c r="AS145"/>
  <c r="AT145"/>
  <c r="AU145"/>
  <c r="AV145"/>
  <c r="AW145"/>
  <c r="AX145"/>
  <c r="AY145"/>
  <c r="AZ145"/>
  <c r="BA145"/>
  <c r="BB145"/>
  <c r="I145"/>
  <c r="J145"/>
  <c r="K145"/>
  <c r="L145"/>
  <c r="M145"/>
  <c r="N145"/>
  <c r="O145"/>
  <c r="P145"/>
  <c r="Q145"/>
  <c r="R145"/>
  <c r="S145"/>
  <c r="T145"/>
  <c r="U145"/>
  <c r="V145"/>
  <c r="H145"/>
  <c r="CK21"/>
  <c r="CL21"/>
  <c r="CM21"/>
  <c r="CN21"/>
  <c r="CO21"/>
  <c r="CP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H21"/>
  <c r="CI21"/>
  <c r="AR21"/>
  <c r="AT21"/>
  <c r="AU21"/>
  <c r="AV21"/>
  <c r="AW21"/>
  <c r="AX21"/>
  <c r="AY21"/>
  <c r="AZ21"/>
  <c r="BA21"/>
  <c r="BB21"/>
  <c r="BD21"/>
  <c r="BE21"/>
  <c r="BG21"/>
  <c r="BH21"/>
  <c r="BI21"/>
  <c r="BJ21"/>
  <c r="BK21"/>
  <c r="BL21"/>
  <c r="AJ21"/>
  <c r="AK21"/>
  <c r="AL21"/>
  <c r="AM21"/>
  <c r="AN21"/>
  <c r="AO21"/>
  <c r="AP21"/>
  <c r="AQ21"/>
  <c r="V21"/>
  <c r="X21"/>
  <c r="Y21"/>
  <c r="Z21"/>
  <c r="AA21"/>
  <c r="AB21"/>
  <c r="AC21"/>
  <c r="AD21"/>
  <c r="AE21"/>
  <c r="AF21"/>
  <c r="AG21"/>
  <c r="AH21"/>
  <c r="AI21"/>
  <c r="O21"/>
  <c r="P21"/>
  <c r="Q21"/>
  <c r="R21"/>
  <c r="S21"/>
  <c r="U21"/>
  <c r="J21"/>
  <c r="K21"/>
  <c r="L21"/>
  <c r="M21"/>
  <c r="N21"/>
  <c r="H21"/>
  <c r="BC149"/>
  <c r="BC21" s="1"/>
  <c r="P149"/>
  <c r="I149"/>
  <c r="H149"/>
  <c r="BC145" l="1"/>
  <c r="AS162"/>
  <c r="T79"/>
  <c r="T77"/>
  <c r="T78"/>
  <c r="T75"/>
  <c r="T76"/>
  <c r="T73"/>
  <c r="BW113"/>
  <c r="BM113"/>
  <c r="BC113"/>
  <c r="AS113"/>
  <c r="AI113"/>
  <c r="S20"/>
  <c r="T116"/>
  <c r="T115"/>
  <c r="T114"/>
  <c r="T113" s="1"/>
  <c r="Q113"/>
  <c r="Q112" s="1"/>
  <c r="P113"/>
  <c r="S18" l="1"/>
  <c r="P112"/>
  <c r="Q150"/>
  <c r="Q149" s="1"/>
  <c r="CG115" l="1"/>
  <c r="CJ115" s="1"/>
  <c r="CG116"/>
  <c r="CJ116" s="1"/>
  <c r="CG114"/>
  <c r="BW112"/>
  <c r="BZ112" s="1"/>
  <c r="BZ113"/>
  <c r="BP115"/>
  <c r="BP116"/>
  <c r="BP114"/>
  <c r="BM112"/>
  <c r="BP112" s="1"/>
  <c r="BF116"/>
  <c r="BF114"/>
  <c r="BC112"/>
  <c r="BF112" s="1"/>
  <c r="AV115"/>
  <c r="AV116"/>
  <c r="AV114"/>
  <c r="AV70"/>
  <c r="AV113"/>
  <c r="AK112"/>
  <c r="AI112"/>
  <c r="AL115"/>
  <c r="AL116"/>
  <c r="AL114"/>
  <c r="T112"/>
  <c r="AS156"/>
  <c r="AS24" s="1"/>
  <c r="AV24" s="1"/>
  <c r="AS71"/>
  <c r="AV71" s="1"/>
  <c r="P71"/>
  <c r="Q71" s="1"/>
  <c r="I71"/>
  <c r="H71"/>
  <c r="H70" s="1"/>
  <c r="H20" s="1"/>
  <c r="H18" s="1"/>
  <c r="BZ170"/>
  <c r="BW168"/>
  <c r="CG168" s="1"/>
  <c r="CJ168" s="1"/>
  <c r="BW169"/>
  <c r="CG169" s="1"/>
  <c r="CJ169" s="1"/>
  <c r="BW167"/>
  <c r="CG167" s="1"/>
  <c r="CJ167" s="1"/>
  <c r="BZ158"/>
  <c r="T101"/>
  <c r="BW101" s="1"/>
  <c r="BZ101" s="1"/>
  <c r="T100"/>
  <c r="BW100" s="1"/>
  <c r="T99"/>
  <c r="BW99" s="1"/>
  <c r="T98"/>
  <c r="BW98" s="1"/>
  <c r="CG98" s="1"/>
  <c r="CJ98" s="1"/>
  <c r="T97"/>
  <c r="BW97" s="1"/>
  <c r="T96"/>
  <c r="W96" s="1"/>
  <c r="T95"/>
  <c r="W95" s="1"/>
  <c r="T94"/>
  <c r="W94" s="1"/>
  <c r="T93"/>
  <c r="BW93" s="1"/>
  <c r="T91"/>
  <c r="BW91" s="1"/>
  <c r="BZ91" s="1"/>
  <c r="BM165"/>
  <c r="CG165" s="1"/>
  <c r="CJ165" s="1"/>
  <c r="BM166"/>
  <c r="BP166" s="1"/>
  <c r="BM164"/>
  <c r="BP158"/>
  <c r="T89"/>
  <c r="BM89" s="1"/>
  <c r="BP89" s="1"/>
  <c r="T90"/>
  <c r="BM90" s="1"/>
  <c r="T86"/>
  <c r="BM86" s="1"/>
  <c r="T87"/>
  <c r="BM87" s="1"/>
  <c r="CG87" s="1"/>
  <c r="CJ87" s="1"/>
  <c r="T88"/>
  <c r="BM88" s="1"/>
  <c r="T85"/>
  <c r="BM85" s="1"/>
  <c r="T81"/>
  <c r="BM81" s="1"/>
  <c r="T82"/>
  <c r="BM82" s="1"/>
  <c r="T83"/>
  <c r="BM83" s="1"/>
  <c r="BC163"/>
  <c r="BC156" s="1"/>
  <c r="BF158"/>
  <c r="CG158" s="1"/>
  <c r="CG156" s="1"/>
  <c r="T80"/>
  <c r="W80" s="1"/>
  <c r="CG162"/>
  <c r="CJ162" s="1"/>
  <c r="AV162"/>
  <c r="AL162"/>
  <c r="CG150"/>
  <c r="CG149" s="1"/>
  <c r="BF150"/>
  <c r="AV150"/>
  <c r="T150"/>
  <c r="AI159"/>
  <c r="AI160"/>
  <c r="AL160" s="1"/>
  <c r="CG160" s="1"/>
  <c r="CJ160" s="1"/>
  <c r="AI161"/>
  <c r="AL161" s="1"/>
  <c r="CG161" s="1"/>
  <c r="CJ161" s="1"/>
  <c r="AI78"/>
  <c r="CG78" s="1"/>
  <c r="CJ78" s="1"/>
  <c r="AI79"/>
  <c r="CG79" s="1"/>
  <c r="CJ79" s="1"/>
  <c r="AI76"/>
  <c r="CG76" s="1"/>
  <c r="CJ76" s="1"/>
  <c r="AI77"/>
  <c r="AL77" s="1"/>
  <c r="CG74"/>
  <c r="CJ74" s="1"/>
  <c r="AI75"/>
  <c r="AL75" s="1"/>
  <c r="AL73"/>
  <c r="AI72"/>
  <c r="CG72" s="1"/>
  <c r="AR18"/>
  <c r="AR20" s="1"/>
  <c r="AT18"/>
  <c r="AT20" s="1"/>
  <c r="AU18"/>
  <c r="AU20" s="1"/>
  <c r="CQ18"/>
  <c r="AO20"/>
  <c r="CP20"/>
  <c r="AH19"/>
  <c r="CH18"/>
  <c r="BC106"/>
  <c r="BC105" s="1"/>
  <c r="CJ106"/>
  <c r="CG105"/>
  <c r="CJ105" s="1"/>
  <c r="CG21" l="1"/>
  <c r="CG145"/>
  <c r="BF149"/>
  <c r="T149"/>
  <c r="BM156"/>
  <c r="CJ114"/>
  <c r="CG113"/>
  <c r="BP165"/>
  <c r="BZ169"/>
  <c r="AL113"/>
  <c r="AV156"/>
  <c r="AL74"/>
  <c r="CG85"/>
  <c r="CJ85" s="1"/>
  <c r="BP85"/>
  <c r="CG95"/>
  <c r="CJ95" s="1"/>
  <c r="CG91"/>
  <c r="CJ91" s="1"/>
  <c r="BZ156"/>
  <c r="AL112"/>
  <c r="T71"/>
  <c r="BF113"/>
  <c r="AI156"/>
  <c r="AL156" s="1"/>
  <c r="AL80"/>
  <c r="CG80" s="1"/>
  <c r="CJ80" s="1"/>
  <c r="CG170"/>
  <c r="CJ170" s="1"/>
  <c r="P70"/>
  <c r="BP164"/>
  <c r="BP86"/>
  <c r="CG86"/>
  <c r="CJ86" s="1"/>
  <c r="BM24"/>
  <c r="BP24" s="1"/>
  <c r="BP156"/>
  <c r="BM71"/>
  <c r="CG81"/>
  <c r="CJ81" s="1"/>
  <c r="BP81"/>
  <c r="CG82"/>
  <c r="CJ82" s="1"/>
  <c r="BP82"/>
  <c r="CG88"/>
  <c r="CJ88" s="1"/>
  <c r="BP88"/>
  <c r="BZ92"/>
  <c r="BW71"/>
  <c r="CG92"/>
  <c r="CJ92" s="1"/>
  <c r="CG96"/>
  <c r="CJ96" s="1"/>
  <c r="BZ96"/>
  <c r="CG100"/>
  <c r="CJ100" s="1"/>
  <c r="BZ100"/>
  <c r="BC24"/>
  <c r="BF24" s="1"/>
  <c r="BF156"/>
  <c r="CG94"/>
  <c r="CJ94" s="1"/>
  <c r="BZ94"/>
  <c r="CJ72"/>
  <c r="CJ158"/>
  <c r="T158"/>
  <c r="CG93"/>
  <c r="CJ93" s="1"/>
  <c r="BZ93"/>
  <c r="CG97"/>
  <c r="CJ97" s="1"/>
  <c r="BZ97"/>
  <c r="CG83"/>
  <c r="CJ83" s="1"/>
  <c r="BP83"/>
  <c r="CG84"/>
  <c r="CJ84" s="1"/>
  <c r="BP84"/>
  <c r="CG90"/>
  <c r="CJ90" s="1"/>
  <c r="BP90"/>
  <c r="CG99"/>
  <c r="CJ99" s="1"/>
  <c r="BZ99"/>
  <c r="CG77"/>
  <c r="CJ77" s="1"/>
  <c r="AI71"/>
  <c r="AI70" s="1"/>
  <c r="AI69" s="1"/>
  <c r="AL79"/>
  <c r="CG75"/>
  <c r="CJ75" s="1"/>
  <c r="CG89"/>
  <c r="CJ89" s="1"/>
  <c r="CG166"/>
  <c r="CJ166" s="1"/>
  <c r="I70"/>
  <c r="I69" s="1"/>
  <c r="I20" s="1"/>
  <c r="I18" s="1"/>
  <c r="Q70"/>
  <c r="AL76"/>
  <c r="CG73"/>
  <c r="CJ73" s="1"/>
  <c r="CJ150"/>
  <c r="BF163"/>
  <c r="CG163" s="1"/>
  <c r="CJ163" s="1"/>
  <c r="CG164"/>
  <c r="CJ164" s="1"/>
  <c r="CG101"/>
  <c r="CJ101" s="1"/>
  <c r="BZ168"/>
  <c r="AS112"/>
  <c r="AL72"/>
  <c r="AL78"/>
  <c r="AL159"/>
  <c r="CG159" s="1"/>
  <c r="CJ159" s="1"/>
  <c r="BP87"/>
  <c r="BZ98"/>
  <c r="BZ167"/>
  <c r="BP113"/>
  <c r="T156" l="1"/>
  <c r="W158"/>
  <c r="BF145"/>
  <c r="BF21"/>
  <c r="T70"/>
  <c r="W71"/>
  <c r="CJ149"/>
  <c r="BW24"/>
  <c r="BZ24" s="1"/>
  <c r="CG24"/>
  <c r="CJ24" s="1"/>
  <c r="AI24"/>
  <c r="AL24" s="1"/>
  <c r="AL71"/>
  <c r="AL70" s="1"/>
  <c r="BF80"/>
  <c r="BC71"/>
  <c r="BF71" s="1"/>
  <c r="P20"/>
  <c r="AV112"/>
  <c r="AS69"/>
  <c r="AL69"/>
  <c r="AI20"/>
  <c r="BW70"/>
  <c r="BZ71"/>
  <c r="BM70"/>
  <c r="BP71"/>
  <c r="CJ113"/>
  <c r="CG112"/>
  <c r="CJ112" s="1"/>
  <c r="CG71"/>
  <c r="CJ156"/>
  <c r="T24" l="1"/>
  <c r="W156"/>
  <c r="W24" s="1"/>
  <c r="CJ145"/>
  <c r="CJ21"/>
  <c r="T69"/>
  <c r="T20" s="1"/>
  <c r="T18" s="1"/>
  <c r="W70"/>
  <c r="W69" s="1"/>
  <c r="W20" s="1"/>
  <c r="BC70"/>
  <c r="Q20"/>
  <c r="Q18" s="1"/>
  <c r="P18"/>
  <c r="CG70"/>
  <c r="CG69" s="1"/>
  <c r="CG20" s="1"/>
  <c r="CJ71"/>
  <c r="CJ70" s="1"/>
  <c r="CJ69" s="1"/>
  <c r="BM69"/>
  <c r="BP70"/>
  <c r="BC69"/>
  <c r="BF70"/>
  <c r="AI18"/>
  <c r="AL18" s="1"/>
  <c r="AL20"/>
  <c r="AV69"/>
  <c r="AS20"/>
  <c r="BW69"/>
  <c r="BZ70"/>
  <c r="W18" l="1"/>
  <c r="BC20"/>
  <c r="BF69"/>
  <c r="CG18"/>
  <c r="CJ18" s="1"/>
  <c r="CJ20"/>
  <c r="AS18"/>
  <c r="AV18" s="1"/>
  <c r="AV20"/>
  <c r="BZ69"/>
  <c r="BW20"/>
  <c r="BP69"/>
  <c r="BM20"/>
  <c r="BW18" l="1"/>
  <c r="BZ18" s="1"/>
  <c r="BZ20"/>
  <c r="BC18"/>
  <c r="BF18" s="1"/>
  <c r="BF20"/>
  <c r="BM18"/>
  <c r="BP18" s="1"/>
  <c r="BP20"/>
</calcChain>
</file>

<file path=xl/sharedStrings.xml><?xml version="1.0" encoding="utf-8"?>
<sst xmlns="http://schemas.openxmlformats.org/spreadsheetml/2006/main" count="1364" uniqueCount="320">
  <si>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</si>
  <si>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</si>
  <si>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</si>
  <si>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</si>
  <si>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</si>
  <si>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</si>
  <si>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</si>
  <si>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</si>
  <si>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</si>
  <si>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</si>
  <si>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</si>
  <si>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</si>
  <si>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</si>
  <si>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</si>
  <si>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</si>
  <si>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</si>
  <si>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</si>
  <si>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</si>
  <si>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</si>
  <si>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</si>
  <si>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</si>
  <si>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</si>
  <si>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</si>
  <si>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</si>
  <si>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</si>
  <si>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</si>
  <si>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</si>
  <si>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</si>
  <si>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</si>
  <si>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</si>
  <si>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</si>
  <si>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</si>
  <si>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</si>
  <si>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</si>
  <si>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</si>
  <si>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</si>
  <si>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</si>
  <si>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</si>
  <si>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</si>
  <si>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</si>
  <si>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</si>
  <si>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</si>
  <si>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</si>
  <si>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</si>
  <si>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</si>
  <si>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</si>
  <si>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</si>
  <si>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</si>
  <si>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</si>
  <si>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</si>
  <si>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</si>
  <si>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</si>
  <si>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</si>
  <si>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</si>
  <si>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</si>
  <si>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</si>
  <si>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</si>
  <si>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</si>
  <si>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</si>
  <si>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</si>
  <si>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</si>
  <si>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</si>
  <si>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</si>
  <si>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</si>
  <si>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</si>
  <si>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</si>
  <si>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</si>
  <si>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</si>
  <si>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</si>
  <si>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</si>
  <si>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</si>
  <si>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</si>
  <si>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</si>
  <si>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</si>
  <si>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</si>
  <si>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</si>
  <si>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</si>
  <si>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</si>
  <si>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</si>
  <si>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</si>
  <si>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</si>
  <si>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</si>
  <si>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</si>
  <si>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</si>
  <si>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</si>
  <si>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</si>
  <si>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</si>
  <si>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</si>
  <si>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</si>
  <si>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</si>
  <si>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</si>
  <si>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</si>
  <si>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</si>
  <si>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</si>
  <si>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</si>
  <si>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</si>
  <si>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</si>
  <si>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</si>
  <si>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</si>
  <si>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</si>
  <si>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</si>
  <si>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</si>
  <si>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</si>
  <si>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</si>
  <si>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</si>
  <si>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</si>
  <si>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</si>
  <si>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</si>
  <si>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</si>
  <si>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</si>
  <si>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</si>
  <si>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</si>
  <si>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</si>
  <si>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</si>
  <si>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</si>
  <si>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</si>
  <si>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</si>
  <si>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</si>
  <si>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</si>
  <si>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</si>
  <si>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</si>
  <si>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</si>
  <si>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</si>
  <si>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</si>
  <si>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</si>
  <si>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</si>
  <si>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</si>
  <si>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</si>
  <si>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</si>
  <si>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</si>
  <si>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</si>
  <si>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</si>
  <si>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</si>
  <si>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</si>
  <si>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</si>
  <si>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</si>
  <si>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</si>
  <si>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</si>
  <si>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</si>
  <si>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</si>
  <si>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</si>
  <si>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</si>
  <si>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</si>
  <si>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</si>
  <si>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</si>
  <si>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</si>
  <si>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</si>
  <si>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</si>
  <si>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</si>
  <si>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</si>
  <si>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</si>
  <si>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</si>
  <si>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</si>
  <si>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</si>
  <si>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</si>
  <si>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</si>
  <si>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</si>
  <si>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</si>
  <si>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>Утвержденный план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</si>
  <si>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</si>
  <si>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</si>
  <si>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</si>
  <si>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</si>
  <si>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</si>
  <si>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</si>
  <si>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</si>
  <si>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</si>
  <si>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</si>
  <si>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</si>
  <si>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</si>
  <si>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</si>
  <si>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</si>
  <si>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</si>
  <si>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</si>
  <si>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программаОбщества с ограниченной ответственностью "Заринская сетевая компания"</t>
  </si>
  <si>
    <t>Форма 2. План финансирования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</si>
  <si>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</si>
  <si>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</si>
  <si>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2</t>
  </si>
  <si>
    <t>Год раскрытия информации: 2019год</t>
  </si>
  <si>
    <t xml:space="preserve">План 
2020 года </t>
  </si>
  <si>
    <t xml:space="preserve"> 
Предложение по корректировке утвержденного плана
 2020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</si>
  <si>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 </t>
    </r>
  </si>
  <si>
    <t xml:space="preserve"> 
Предложение по корректировке утвержденного плана
 2021года </t>
  </si>
  <si>
    <t xml:space="preserve">План 
2022 года </t>
  </si>
  <si>
    <t xml:space="preserve">
Предложение по корректировке утвержденного плана)
2022 года </t>
  </si>
  <si>
    <t xml:space="preserve">План 
2023 года </t>
  </si>
  <si>
    <t xml:space="preserve">
Предложение по корректировке утвержденного плана)
2023 года </t>
  </si>
  <si>
    <t xml:space="preserve">План 
2024 года </t>
  </si>
  <si>
    <t xml:space="preserve">
Предложение по корректировке утвержденного плана)
2024 года 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</si>
  <si>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</si>
  <si>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</si>
  <si>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</si>
  <si>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</si>
  <si>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</si>
  <si>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</si>
  <si>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</si>
  <si>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</si>
  <si>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</si>
  <si>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</si>
  <si>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</si>
  <si>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</si>
  <si>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</si>
  <si>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</si>
  <si>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</si>
  <si>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</si>
  <si>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</si>
  <si>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</si>
  <si>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</si>
  <si>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</si>
  <si>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 xml:space="preserve">Фактический объем финансирования на 01.01.года 
2019 , млн рублей 
(с НДС) </t>
  </si>
  <si>
    <t>Финансирование капитальных вложений 
2019 года   в прогнозных ценах, млн рублей (с НДС)</t>
  </si>
  <si>
    <t>План 
на 01.01.год2019</t>
  </si>
  <si>
    <t>План 
на 01.01.года 2020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</si>
  <si>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</si>
  <si>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</si>
  <si>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</si>
  <si>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</si>
  <si>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</si>
  <si>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</si>
  <si>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</si>
  <si>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П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</si>
  <si>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</si>
  <si>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</si>
  <si>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</si>
  <si>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н</t>
  </si>
  <si>
    <t>нн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</si>
  <si>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</si>
  <si>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Приобретение бурильно-крановой машины Камаз с буром и КМУ</t>
  </si>
  <si>
    <t>Реконструкция КТП 71-6-25 -100 кВА с заменой   на КТП с трансформатором  ТМГ 10/0.4 100 кВА в с.Залесово.</t>
  </si>
  <si>
    <t>Приобретение автогидроподъемника на базе шасси ISUZU NMR 85H категории "В"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</si>
  <si>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</si>
  <si>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</si>
  <si>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</si>
  <si>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</si>
  <si>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</si>
  <si>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</si>
  <si>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</si>
  <si>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</si>
  <si>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</si>
  <si>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</si>
  <si>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</si>
  <si>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</si>
  <si>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</si>
  <si>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</si>
  <si>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</si>
  <si>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</si>
  <si>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</si>
  <si>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</si>
  <si>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</si>
  <si>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</si>
  <si>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</si>
  <si>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</si>
  <si>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</si>
  <si>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</si>
  <si>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</si>
  <si>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Предложение по корректировке утвержденного плана на 01.01.года 2020</t>
  </si>
  <si>
    <t>Реконструкция КТП 74-4-4 -100 кВА с заменой   на КТП с трансформатором  ТМГ 10/0.4 100 кВА в с.Голуха.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</si>
  <si>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</si>
  <si>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</si>
  <si>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</si>
  <si>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</si>
  <si>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</si>
  <si>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</si>
  <si>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</si>
  <si>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</si>
  <si>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</si>
  <si>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</si>
  <si>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</si>
  <si>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</si>
  <si>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</si>
  <si>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</si>
  <si>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</si>
  <si>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</si>
  <si>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</si>
  <si>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</si>
  <si>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</si>
  <si>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</si>
  <si>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</si>
  <si>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</si>
  <si>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</si>
  <si>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</si>
  <si>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</si>
  <si>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</si>
  <si>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</si>
  <si>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</si>
  <si>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</si>
  <si>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</si>
  <si>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</si>
  <si>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</si>
  <si>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</si>
  <si>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</si>
  <si>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</si>
  <si>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</si>
  <si>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</si>
  <si>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</si>
  <si>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</si>
  <si>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</si>
  <si>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</si>
  <si>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</si>
  <si>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</si>
  <si>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</si>
  <si>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</si>
  <si>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</si>
  <si>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</si>
  <si>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</si>
  <si>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</si>
  <si>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</si>
  <si>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</si>
  <si>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</si>
  <si>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</si>
  <si>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С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</si>
  <si>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</si>
  <si>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</si>
  <si>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F_ZSK_10_Э</t>
  </si>
  <si>
    <t>F_ZSK_11_Э</t>
  </si>
  <si>
    <t>2019</t>
  </si>
  <si>
    <t>J_ZSK_48_Э</t>
  </si>
  <si>
    <t>Приобретение объектов электросетевого хозяйства*</t>
  </si>
  <si>
    <t>* объекты НДС не облагаются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</si>
</sst>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4" fillId="0" borderId="0"/>
    <xf numFmtId="0" fontId="7" fillId="0" borderId="0"/>
    <xf numFmtId="0" fontId="2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5" fillId="9" borderId="14" applyNumberFormat="0" applyAlignment="0" applyProtection="0"/>
    <xf numFmtId="0" fontId="16" fillId="22" borderId="15" applyNumberFormat="0" applyAlignment="0" applyProtection="0"/>
    <xf numFmtId="0" fontId="17" fillId="22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3" borderId="20" applyNumberFormat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5" fillId="0" borderId="0"/>
    <xf numFmtId="0" fontId="7" fillId="0" borderId="0"/>
    <xf numFmtId="0" fontId="2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5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0" fontId="5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8" fillId="0" borderId="0" xfId="3" applyFont="1" applyAlignment="1">
      <alignment horizontal="right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8" fillId="0" borderId="0" xfId="3" applyFont="1" applyAlignment="1">
      <alignment horizontal="right"/>
    </xf>
    <xf numFmtId="0" fontId="8" fillId="0" borderId="0" xfId="3" applyFont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5" fillId="26" borderId="1" xfId="1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49" fontId="5" fillId="26" borderId="1" xfId="1" applyNumberFormat="1" applyFont="1" applyFill="1" applyBorder="1" applyAlignment="1">
      <alignment horizontal="center" vertical="center" wrapText="1"/>
    </xf>
    <xf numFmtId="0" fontId="5" fillId="26" borderId="1" xfId="1" applyFont="1" applyFill="1" applyBorder="1" applyAlignment="1">
      <alignment horizontal="center" vertical="center"/>
    </xf>
    <xf numFmtId="1" fontId="2" fillId="26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0" fillId="2" borderId="0" xfId="1" applyFont="1" applyFill="1" applyAlignment="1">
      <alignment vertical="center"/>
    </xf>
    <xf numFmtId="0" fontId="5" fillId="2" borderId="0" xfId="1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2" fillId="2" borderId="0" xfId="0" applyFont="1" applyFill="1" applyAlignment="1"/>
    <xf numFmtId="0" fontId="2" fillId="27" borderId="1" xfId="0" applyFont="1" applyFill="1" applyBorder="1" applyAlignment="1">
      <alignment horizontal="center" vertical="center"/>
    </xf>
    <xf numFmtId="165" fontId="2" fillId="27" borderId="1" xfId="0" applyNumberFormat="1" applyFont="1" applyFill="1" applyBorder="1" applyAlignment="1">
      <alignment horizontal="center" vertical="center"/>
    </xf>
    <xf numFmtId="49" fontId="5" fillId="28" borderId="1" xfId="1" applyNumberFormat="1" applyFont="1" applyFill="1" applyBorder="1" applyAlignment="1">
      <alignment horizontal="center" vertical="center"/>
    </xf>
    <xf numFmtId="0" fontId="5" fillId="28" borderId="1" xfId="1" applyFont="1" applyFill="1" applyBorder="1" applyAlignment="1">
      <alignment horizontal="center" vertical="center" wrapText="1"/>
    </xf>
    <xf numFmtId="0" fontId="2" fillId="28" borderId="1" xfId="0" applyFont="1" applyFill="1" applyBorder="1" applyAlignment="1">
      <alignment horizontal="center" vertical="center"/>
    </xf>
    <xf numFmtId="165" fontId="2" fillId="28" borderId="1" xfId="0" applyNumberFormat="1" applyFont="1" applyFill="1" applyBorder="1" applyAlignment="1">
      <alignment horizontal="center" vertical="center"/>
    </xf>
    <xf numFmtId="0" fontId="2" fillId="28" borderId="0" xfId="0" applyFont="1" applyFill="1" applyAlignment="1">
      <alignment horizontal="center" vertical="center"/>
    </xf>
    <xf numFmtId="0" fontId="2" fillId="28" borderId="0" xfId="0" applyFont="1" applyFill="1"/>
    <xf numFmtId="0" fontId="5" fillId="27" borderId="1" xfId="1" applyFont="1" applyFill="1" applyBorder="1" applyAlignment="1">
      <alignment horizontal="center" vertical="center"/>
    </xf>
    <xf numFmtId="49" fontId="2" fillId="28" borderId="1" xfId="0" applyNumberFormat="1" applyFont="1" applyFill="1" applyBorder="1" applyAlignment="1">
      <alignment horizontal="center" vertical="center"/>
    </xf>
    <xf numFmtId="17" fontId="2" fillId="27" borderId="1" xfId="0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left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S186"/>
  <sheetViews>
    <sheetView tabSelected="1" topLeftCell="A13" zoomScale="60" zoomScaleNormal="60" zoomScaleSheetLayoutView="70" workbookViewId="0">
      <pane xSplit="2" ySplit="14" topLeftCell="C156" activePane="bottomRight" state="frozen"/>
      <selection activeCell="A13" sqref="A13"/>
      <selection pane="topRight" activeCell="C13" sqref="C13"/>
      <selection pane="bottomLeft" activeCell="A27" sqref="A27"/>
      <selection pane="bottomRight" activeCell="O169" sqref="O169"/>
    </sheetView>
  </sheetViews>
  <sheetFormatPr defaultRowHeight="15.75"/>
  <cols>
    <col min="1" max="1" width="10.625" style="1" customWidth="1"/>
    <col min="2" max="2" width="32.875" style="1" customWidth="1"/>
    <col min="3" max="3" width="16" style="2" customWidth="1"/>
    <col min="4" max="4" width="9.25" style="1" customWidth="1"/>
    <col min="5" max="5" width="10.25" style="1" customWidth="1"/>
    <col min="6" max="6" width="6" style="1" customWidth="1"/>
    <col min="7" max="8" width="7.625" style="1" customWidth="1"/>
    <col min="9" max="9" width="11.75" style="2" customWidth="1"/>
    <col min="10" max="10" width="7.625" style="1" customWidth="1"/>
    <col min="11" max="11" width="6.75" style="2" customWidth="1"/>
    <col min="12" max="12" width="12.125" style="2" customWidth="1"/>
    <col min="13" max="13" width="8.25" style="2" customWidth="1"/>
    <col min="14" max="14" width="11.875" style="4" customWidth="1"/>
    <col min="15" max="15" width="16.75" style="4" customWidth="1"/>
    <col min="16" max="16" width="17.75" style="4" customWidth="1"/>
    <col min="17" max="17" width="18.125" style="4" customWidth="1"/>
    <col min="18" max="18" width="16.75" style="4" customWidth="1"/>
    <col min="19" max="19" width="19.375" style="4" customWidth="1"/>
    <col min="20" max="20" width="11.375" style="2" customWidth="1"/>
    <col min="21" max="21" width="11.25" style="4" customWidth="1"/>
    <col min="22" max="22" width="8.75" style="4" customWidth="1"/>
    <col min="23" max="23" width="8.625" style="2" customWidth="1"/>
    <col min="24" max="24" width="8.875" style="4" customWidth="1"/>
    <col min="25" max="25" width="7.625" style="4" customWidth="1"/>
    <col min="26" max="26" width="9.375" style="4" customWidth="1"/>
    <col min="27" max="27" width="12.625" style="4" customWidth="1"/>
    <col min="28" max="28" width="10.875" style="4" customWidth="1"/>
    <col min="29" max="29" width="6.125" style="4" customWidth="1"/>
    <col min="30" max="30" width="7" style="4" customWidth="1"/>
    <col min="31" max="31" width="5.875" style="4" customWidth="1"/>
    <col min="32" max="32" width="10.375" style="4" customWidth="1"/>
    <col min="33" max="33" width="11.75" style="4" customWidth="1"/>
    <col min="34" max="34" width="10" style="4" customWidth="1"/>
    <col min="35" max="35" width="10.375" style="4" customWidth="1"/>
    <col min="36" max="36" width="6.5" style="4" customWidth="1"/>
    <col min="37" max="37" width="8.875" style="4" customWidth="1"/>
    <col min="38" max="38" width="10.75" style="4" customWidth="1"/>
    <col min="39" max="39" width="7.625" style="1" customWidth="1"/>
    <col min="40" max="40" width="8.375" style="1" customWidth="1"/>
    <col min="41" max="41" width="7.8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1" width="7.25" style="1" customWidth="1"/>
    <col min="52" max="52" width="9.25" style="1" customWidth="1"/>
    <col min="53" max="53" width="9.75" style="1" customWidth="1"/>
    <col min="54" max="56" width="7.25" style="1" customWidth="1"/>
    <col min="57" max="57" width="8.75" style="1" customWidth="1"/>
    <col min="58" max="58" width="9.75" style="1" customWidth="1"/>
    <col min="59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74" width="7.25" style="62" customWidth="1"/>
    <col min="75" max="75" width="10" style="62" customWidth="1"/>
    <col min="76" max="77" width="7.25" style="62" customWidth="1"/>
    <col min="78" max="78" width="9.125" style="62" customWidth="1"/>
    <col min="79" max="84" width="7.25" style="62" customWidth="1"/>
    <col min="85" max="85" width="8.25" style="2" customWidth="1"/>
    <col min="86" max="86" width="6.125" style="1" customWidth="1"/>
    <col min="87" max="87" width="9.5" style="1" customWidth="1"/>
    <col min="88" max="88" width="11.25" style="1" customWidth="1"/>
    <col min="89" max="89" width="7.375" style="1" customWidth="1"/>
    <col min="90" max="90" width="9" style="1"/>
    <col min="91" max="91" width="5.875" style="1" customWidth="1"/>
    <col min="92" max="92" width="9.375" style="1" customWidth="1"/>
    <col min="93" max="93" width="10.375" style="1" customWidth="1"/>
    <col min="94" max="94" width="7.125" style="1" customWidth="1"/>
    <col min="95" max="95" width="19.375" style="3" customWidth="1"/>
    <col min="96" max="97" width="9" style="2"/>
    <col min="98" max="16384" width="9" style="1"/>
  </cols>
  <sheetData>
    <row r="1" spans="1:97" ht="18.75">
      <c r="A1" s="4"/>
      <c r="B1" s="4"/>
      <c r="D1" s="4"/>
      <c r="E1" s="4"/>
      <c r="F1" s="4"/>
      <c r="G1" s="4"/>
      <c r="H1" s="4"/>
      <c r="J1" s="4"/>
      <c r="AH1" s="57" t="s">
        <v>178</v>
      </c>
      <c r="AM1" s="4"/>
      <c r="AN1" s="4"/>
      <c r="AO1" s="4"/>
      <c r="CR1" s="1"/>
      <c r="CS1" s="1"/>
    </row>
    <row r="2" spans="1:97" ht="18.75">
      <c r="A2" s="4"/>
      <c r="B2" s="4"/>
      <c r="D2" s="4"/>
      <c r="E2" s="4"/>
      <c r="F2" s="4"/>
      <c r="G2" s="4"/>
      <c r="H2" s="4"/>
      <c r="J2" s="4"/>
      <c r="AH2" s="56" t="s">
        <v>177</v>
      </c>
      <c r="AM2" s="4"/>
      <c r="AN2" s="4"/>
      <c r="AO2" s="4"/>
      <c r="CR2" s="1"/>
      <c r="CS2" s="1"/>
    </row>
    <row r="3" spans="1:97" ht="18.75">
      <c r="A3" s="4"/>
      <c r="B3" s="4"/>
      <c r="D3" s="4"/>
      <c r="E3" s="4"/>
      <c r="F3" s="4"/>
      <c r="G3" s="4"/>
      <c r="H3" s="4"/>
      <c r="J3" s="4"/>
      <c r="AH3" s="56" t="s">
        <v>176</v>
      </c>
      <c r="AM3" s="4"/>
      <c r="AN3" s="4"/>
      <c r="AO3" s="4"/>
      <c r="CR3" s="1"/>
      <c r="CS3" s="1"/>
    </row>
    <row r="4" spans="1:97" ht="18.75">
      <c r="A4" s="113" t="s">
        <v>175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M4" s="4"/>
      <c r="AN4" s="4"/>
      <c r="AO4" s="4"/>
      <c r="CR4" s="1"/>
      <c r="CS4" s="1"/>
    </row>
    <row r="5" spans="1:97" ht="18.7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83"/>
      <c r="CH5" s="55"/>
      <c r="CI5" s="55"/>
      <c r="CJ5" s="55"/>
      <c r="CK5" s="55"/>
      <c r="CL5" s="55"/>
      <c r="CM5" s="55"/>
      <c r="CN5" s="55"/>
      <c r="CO5" s="55"/>
      <c r="CP5" s="55"/>
      <c r="CQ5" s="54"/>
      <c r="CR5" s="1"/>
      <c r="CS5" s="1"/>
    </row>
    <row r="6" spans="1:97" ht="18.75">
      <c r="A6" s="117" t="s">
        <v>174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84"/>
      <c r="CH6" s="53"/>
      <c r="CI6" s="53"/>
      <c r="CJ6" s="53"/>
      <c r="CK6" s="53"/>
      <c r="CL6" s="53"/>
      <c r="CM6" s="53"/>
      <c r="CN6" s="53"/>
      <c r="CO6" s="53"/>
      <c r="CP6" s="53"/>
      <c r="CQ6" s="52"/>
      <c r="CR6" s="1"/>
      <c r="CS6" s="1"/>
    </row>
    <row r="7" spans="1:97" ht="18.75" customHeight="1">
      <c r="A7" s="118" t="s">
        <v>173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85"/>
      <c r="CH7" s="51"/>
      <c r="CI7" s="51"/>
      <c r="CJ7" s="51"/>
      <c r="CK7" s="51"/>
      <c r="CL7" s="51"/>
      <c r="CM7" s="51"/>
      <c r="CN7" s="51"/>
      <c r="CO7" s="51"/>
      <c r="CP7" s="51"/>
      <c r="CQ7" s="50"/>
      <c r="CR7" s="1"/>
      <c r="CS7" s="1"/>
    </row>
    <row r="8" spans="1:97" ht="18.7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M8" s="4"/>
      <c r="AN8" s="4"/>
      <c r="AO8" s="4"/>
      <c r="CQ8" s="49"/>
      <c r="CR8" s="1"/>
      <c r="CS8" s="1"/>
    </row>
    <row r="9" spans="1:97" ht="18.75">
      <c r="A9" s="114" t="s">
        <v>179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86"/>
      <c r="CH9" s="48"/>
      <c r="CI9" s="48"/>
      <c r="CJ9" s="48"/>
      <c r="CK9" s="48"/>
      <c r="CL9" s="48"/>
      <c r="CM9" s="48"/>
      <c r="CN9" s="48"/>
      <c r="CO9" s="48"/>
      <c r="CP9" s="48"/>
      <c r="CQ9" s="47"/>
      <c r="CR9" s="1"/>
      <c r="CS9" s="1"/>
    </row>
    <row r="10" spans="1:97" ht="18.75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87"/>
      <c r="CH10" s="46"/>
      <c r="CI10" s="46"/>
      <c r="CJ10" s="46"/>
      <c r="CK10" s="46"/>
      <c r="CL10" s="46"/>
      <c r="CM10" s="46"/>
      <c r="CN10" s="46"/>
      <c r="CO10" s="46"/>
      <c r="CP10" s="46"/>
      <c r="CQ10" s="45"/>
      <c r="CR10" s="1"/>
      <c r="CS10" s="1"/>
    </row>
    <row r="11" spans="1:97" ht="18.75">
      <c r="A11" s="114" t="s">
        <v>260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88"/>
      <c r="CH11" s="44"/>
      <c r="CI11" s="44"/>
      <c r="CJ11" s="44"/>
      <c r="CK11" s="44"/>
      <c r="CL11" s="44"/>
      <c r="CM11" s="44"/>
      <c r="CN11" s="44"/>
      <c r="CO11" s="44"/>
      <c r="CP11" s="44"/>
      <c r="CQ11" s="43"/>
      <c r="CR11" s="1"/>
      <c r="CS11" s="1"/>
    </row>
    <row r="12" spans="1:97">
      <c r="A12" s="115" t="s">
        <v>172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89"/>
      <c r="CH12" s="42"/>
      <c r="CI12" s="42"/>
      <c r="CJ12" s="42"/>
      <c r="CK12" s="42"/>
      <c r="CL12" s="42"/>
      <c r="CM12" s="42"/>
      <c r="CN12" s="42"/>
      <c r="CO12" s="42"/>
      <c r="CP12" s="42"/>
      <c r="CQ12" s="8"/>
      <c r="CR12" s="1"/>
      <c r="CS12" s="1"/>
    </row>
    <row r="13" spans="1:97">
      <c r="A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H13" s="4"/>
      <c r="CI13" s="4"/>
      <c r="CJ13" s="4"/>
      <c r="CP13" s="41"/>
      <c r="CR13" s="1"/>
      <c r="CS13" s="1"/>
    </row>
    <row r="14" spans="1:97" ht="63.75" customHeight="1">
      <c r="A14" s="105" t="s">
        <v>171</v>
      </c>
      <c r="B14" s="105" t="s">
        <v>170</v>
      </c>
      <c r="C14" s="106" t="s">
        <v>169</v>
      </c>
      <c r="D14" s="125" t="s">
        <v>168</v>
      </c>
      <c r="E14" s="125" t="s">
        <v>167</v>
      </c>
      <c r="F14" s="105" t="s">
        <v>166</v>
      </c>
      <c r="G14" s="105"/>
      <c r="H14" s="105" t="s">
        <v>165</v>
      </c>
      <c r="I14" s="105"/>
      <c r="J14" s="105"/>
      <c r="K14" s="105"/>
      <c r="L14" s="105"/>
      <c r="M14" s="105"/>
      <c r="N14" s="122" t="s">
        <v>164</v>
      </c>
      <c r="O14" s="130" t="s">
        <v>210</v>
      </c>
      <c r="P14" s="105" t="s">
        <v>163</v>
      </c>
      <c r="Q14" s="105"/>
      <c r="R14" s="105"/>
      <c r="S14" s="105"/>
      <c r="T14" s="105" t="s">
        <v>162</v>
      </c>
      <c r="U14" s="105"/>
      <c r="V14" s="107" t="s">
        <v>161</v>
      </c>
      <c r="W14" s="108"/>
      <c r="X14" s="109"/>
      <c r="Y14" s="106" t="s">
        <v>211</v>
      </c>
      <c r="Z14" s="106"/>
      <c r="AA14" s="106"/>
      <c r="AB14" s="106"/>
      <c r="AC14" s="106"/>
      <c r="AD14" s="106"/>
      <c r="AE14" s="106"/>
      <c r="AF14" s="106"/>
      <c r="AG14" s="106"/>
      <c r="AH14" s="106"/>
      <c r="AI14" s="105" t="s">
        <v>160</v>
      </c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5"/>
      <c r="BX14" s="105"/>
      <c r="BY14" s="105"/>
      <c r="BZ14" s="105"/>
      <c r="CA14" s="105"/>
      <c r="CB14" s="105"/>
      <c r="CC14" s="105"/>
      <c r="CD14" s="105"/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19" t="s">
        <v>159</v>
      </c>
      <c r="CR14" s="1"/>
      <c r="CS14" s="1"/>
    </row>
    <row r="15" spans="1:97" ht="85.5" customHeight="1">
      <c r="A15" s="105"/>
      <c r="B15" s="105"/>
      <c r="C15" s="106"/>
      <c r="D15" s="125"/>
      <c r="E15" s="125"/>
      <c r="F15" s="105"/>
      <c r="G15" s="105"/>
      <c r="H15" s="102" t="s">
        <v>149</v>
      </c>
      <c r="I15" s="103"/>
      <c r="J15" s="104"/>
      <c r="K15" s="127" t="s">
        <v>148</v>
      </c>
      <c r="L15" s="128"/>
      <c r="M15" s="129"/>
      <c r="N15" s="123"/>
      <c r="O15" s="131"/>
      <c r="P15" s="105" t="s">
        <v>149</v>
      </c>
      <c r="Q15" s="105"/>
      <c r="R15" s="105" t="s">
        <v>148</v>
      </c>
      <c r="S15" s="105"/>
      <c r="T15" s="105"/>
      <c r="U15" s="105"/>
      <c r="V15" s="110"/>
      <c r="W15" s="111"/>
      <c r="X15" s="112"/>
      <c r="Y15" s="105" t="s">
        <v>158</v>
      </c>
      <c r="Z15" s="105"/>
      <c r="AA15" s="105"/>
      <c r="AB15" s="105"/>
      <c r="AC15" s="105"/>
      <c r="AD15" s="105" t="s">
        <v>148</v>
      </c>
      <c r="AE15" s="105"/>
      <c r="AF15" s="105"/>
      <c r="AG15" s="105"/>
      <c r="AH15" s="105"/>
      <c r="AI15" s="102" t="s">
        <v>180</v>
      </c>
      <c r="AJ15" s="103"/>
      <c r="AK15" s="103"/>
      <c r="AL15" s="103"/>
      <c r="AM15" s="104"/>
      <c r="AN15" s="102" t="s">
        <v>181</v>
      </c>
      <c r="AO15" s="103"/>
      <c r="AP15" s="103"/>
      <c r="AQ15" s="103"/>
      <c r="AR15" s="104"/>
      <c r="AS15" s="102" t="s">
        <v>182</v>
      </c>
      <c r="AT15" s="103"/>
      <c r="AU15" s="103"/>
      <c r="AV15" s="103"/>
      <c r="AW15" s="104"/>
      <c r="AX15" s="102" t="s">
        <v>183</v>
      </c>
      <c r="AY15" s="103"/>
      <c r="AZ15" s="103"/>
      <c r="BA15" s="103"/>
      <c r="BB15" s="104"/>
      <c r="BC15" s="102" t="s">
        <v>184</v>
      </c>
      <c r="BD15" s="103"/>
      <c r="BE15" s="103"/>
      <c r="BF15" s="103"/>
      <c r="BG15" s="104"/>
      <c r="BH15" s="102" t="s">
        <v>185</v>
      </c>
      <c r="BI15" s="103"/>
      <c r="BJ15" s="103"/>
      <c r="BK15" s="103"/>
      <c r="BL15" s="104"/>
      <c r="BM15" s="102" t="s">
        <v>186</v>
      </c>
      <c r="BN15" s="103"/>
      <c r="BO15" s="103"/>
      <c r="BP15" s="103"/>
      <c r="BQ15" s="104"/>
      <c r="BR15" s="102" t="s">
        <v>187</v>
      </c>
      <c r="BS15" s="103"/>
      <c r="BT15" s="103"/>
      <c r="BU15" s="103"/>
      <c r="BV15" s="104"/>
      <c r="BW15" s="102" t="s">
        <v>188</v>
      </c>
      <c r="BX15" s="103"/>
      <c r="BY15" s="103"/>
      <c r="BZ15" s="103"/>
      <c r="CA15" s="104"/>
      <c r="CB15" s="102" t="s">
        <v>189</v>
      </c>
      <c r="CC15" s="103"/>
      <c r="CD15" s="103"/>
      <c r="CE15" s="103"/>
      <c r="CF15" s="104"/>
      <c r="CG15" s="102" t="s">
        <v>157</v>
      </c>
      <c r="CH15" s="103"/>
      <c r="CI15" s="103"/>
      <c r="CJ15" s="103"/>
      <c r="CK15" s="104"/>
      <c r="CL15" s="102" t="s">
        <v>156</v>
      </c>
      <c r="CM15" s="103"/>
      <c r="CN15" s="103"/>
      <c r="CO15" s="103"/>
      <c r="CP15" s="104"/>
      <c r="CQ15" s="120"/>
      <c r="CR15" s="1"/>
      <c r="CS15" s="1"/>
    </row>
    <row r="16" spans="1:97" ht="203.25" customHeight="1">
      <c r="A16" s="105"/>
      <c r="B16" s="105"/>
      <c r="C16" s="106"/>
      <c r="D16" s="125"/>
      <c r="E16" s="125"/>
      <c r="F16" s="40" t="s">
        <v>155</v>
      </c>
      <c r="G16" s="39" t="s">
        <v>148</v>
      </c>
      <c r="H16" s="35" t="s">
        <v>154</v>
      </c>
      <c r="I16" s="38" t="s">
        <v>153</v>
      </c>
      <c r="J16" s="35" t="s">
        <v>152</v>
      </c>
      <c r="K16" s="38" t="s">
        <v>154</v>
      </c>
      <c r="L16" s="38" t="s">
        <v>153</v>
      </c>
      <c r="M16" s="38" t="s">
        <v>152</v>
      </c>
      <c r="N16" s="124"/>
      <c r="O16" s="132"/>
      <c r="P16" s="35" t="s">
        <v>151</v>
      </c>
      <c r="Q16" s="35" t="s">
        <v>150</v>
      </c>
      <c r="R16" s="35" t="s">
        <v>151</v>
      </c>
      <c r="S16" s="35" t="s">
        <v>150</v>
      </c>
      <c r="T16" s="37" t="s">
        <v>149</v>
      </c>
      <c r="U16" s="36" t="s">
        <v>148</v>
      </c>
      <c r="V16" s="63" t="s">
        <v>212</v>
      </c>
      <c r="W16" s="38" t="s">
        <v>213</v>
      </c>
      <c r="X16" s="64" t="s">
        <v>256</v>
      </c>
      <c r="Y16" s="35" t="s">
        <v>147</v>
      </c>
      <c r="Z16" s="35" t="s">
        <v>146</v>
      </c>
      <c r="AA16" s="35" t="s">
        <v>145</v>
      </c>
      <c r="AB16" s="36" t="s">
        <v>144</v>
      </c>
      <c r="AC16" s="36" t="s">
        <v>143</v>
      </c>
      <c r="AD16" s="35" t="s">
        <v>147</v>
      </c>
      <c r="AE16" s="35" t="s">
        <v>146</v>
      </c>
      <c r="AF16" s="35" t="s">
        <v>145</v>
      </c>
      <c r="AG16" s="36" t="s">
        <v>144</v>
      </c>
      <c r="AH16" s="36" t="s">
        <v>143</v>
      </c>
      <c r="AI16" s="35" t="s">
        <v>147</v>
      </c>
      <c r="AJ16" s="35" t="s">
        <v>146</v>
      </c>
      <c r="AK16" s="35" t="s">
        <v>145</v>
      </c>
      <c r="AL16" s="36" t="s">
        <v>144</v>
      </c>
      <c r="AM16" s="36" t="s">
        <v>143</v>
      </c>
      <c r="AN16" s="35" t="s">
        <v>147</v>
      </c>
      <c r="AO16" s="35" t="s">
        <v>146</v>
      </c>
      <c r="AP16" s="35" t="s">
        <v>145</v>
      </c>
      <c r="AQ16" s="36" t="s">
        <v>144</v>
      </c>
      <c r="AR16" s="36" t="s">
        <v>143</v>
      </c>
      <c r="AS16" s="35" t="s">
        <v>147</v>
      </c>
      <c r="AT16" s="35" t="s">
        <v>146</v>
      </c>
      <c r="AU16" s="35" t="s">
        <v>145</v>
      </c>
      <c r="AV16" s="36" t="s">
        <v>144</v>
      </c>
      <c r="AW16" s="36" t="s">
        <v>143</v>
      </c>
      <c r="AX16" s="35" t="s">
        <v>147</v>
      </c>
      <c r="AY16" s="35" t="s">
        <v>146</v>
      </c>
      <c r="AZ16" s="35" t="s">
        <v>145</v>
      </c>
      <c r="BA16" s="36" t="s">
        <v>144</v>
      </c>
      <c r="BB16" s="36" t="s">
        <v>143</v>
      </c>
      <c r="BC16" s="35" t="s">
        <v>147</v>
      </c>
      <c r="BD16" s="35" t="s">
        <v>146</v>
      </c>
      <c r="BE16" s="35" t="s">
        <v>145</v>
      </c>
      <c r="BF16" s="36" t="s">
        <v>144</v>
      </c>
      <c r="BG16" s="36" t="s">
        <v>143</v>
      </c>
      <c r="BH16" s="35" t="s">
        <v>147</v>
      </c>
      <c r="BI16" s="35" t="s">
        <v>146</v>
      </c>
      <c r="BJ16" s="35" t="s">
        <v>145</v>
      </c>
      <c r="BK16" s="36" t="s">
        <v>144</v>
      </c>
      <c r="BL16" s="36" t="s">
        <v>143</v>
      </c>
      <c r="BM16" s="61" t="s">
        <v>147</v>
      </c>
      <c r="BN16" s="61" t="s">
        <v>146</v>
      </c>
      <c r="BO16" s="61" t="s">
        <v>145</v>
      </c>
      <c r="BP16" s="60" t="s">
        <v>144</v>
      </c>
      <c r="BQ16" s="60" t="s">
        <v>143</v>
      </c>
      <c r="BR16" s="61" t="s">
        <v>147</v>
      </c>
      <c r="BS16" s="61" t="s">
        <v>146</v>
      </c>
      <c r="BT16" s="61" t="s">
        <v>145</v>
      </c>
      <c r="BU16" s="60" t="s">
        <v>144</v>
      </c>
      <c r="BV16" s="60" t="s">
        <v>143</v>
      </c>
      <c r="BW16" s="61" t="s">
        <v>147</v>
      </c>
      <c r="BX16" s="61" t="s">
        <v>146</v>
      </c>
      <c r="BY16" s="61" t="s">
        <v>145</v>
      </c>
      <c r="BZ16" s="60" t="s">
        <v>144</v>
      </c>
      <c r="CA16" s="60" t="s">
        <v>143</v>
      </c>
      <c r="CB16" s="61" t="s">
        <v>147</v>
      </c>
      <c r="CC16" s="61" t="s">
        <v>146</v>
      </c>
      <c r="CD16" s="61" t="s">
        <v>145</v>
      </c>
      <c r="CE16" s="60" t="s">
        <v>144</v>
      </c>
      <c r="CF16" s="60" t="s">
        <v>143</v>
      </c>
      <c r="CG16" s="38" t="s">
        <v>147</v>
      </c>
      <c r="CH16" s="35" t="s">
        <v>146</v>
      </c>
      <c r="CI16" s="35" t="s">
        <v>145</v>
      </c>
      <c r="CJ16" s="36" t="s">
        <v>144</v>
      </c>
      <c r="CK16" s="36" t="s">
        <v>143</v>
      </c>
      <c r="CL16" s="35" t="s">
        <v>147</v>
      </c>
      <c r="CM16" s="35" t="s">
        <v>146</v>
      </c>
      <c r="CN16" s="35" t="s">
        <v>145</v>
      </c>
      <c r="CO16" s="36" t="s">
        <v>144</v>
      </c>
      <c r="CP16" s="35" t="s">
        <v>143</v>
      </c>
      <c r="CQ16" s="121"/>
      <c r="CR16" s="1"/>
      <c r="CS16" s="1"/>
    </row>
    <row r="17" spans="1:96" ht="19.5" customHeight="1">
      <c r="A17" s="33">
        <v>1</v>
      </c>
      <c r="B17" s="33">
        <v>2</v>
      </c>
      <c r="C17" s="24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69">
        <v>9</v>
      </c>
      <c r="J17" s="33">
        <v>10</v>
      </c>
      <c r="K17" s="24">
        <v>11</v>
      </c>
      <c r="L17" s="24">
        <v>12</v>
      </c>
      <c r="M17" s="24">
        <v>13</v>
      </c>
      <c r="N17" s="33">
        <v>14</v>
      </c>
      <c r="O17" s="33">
        <v>15</v>
      </c>
      <c r="P17" s="34" t="s">
        <v>142</v>
      </c>
      <c r="Q17" s="34" t="s">
        <v>141</v>
      </c>
      <c r="R17" s="34" t="s">
        <v>140</v>
      </c>
      <c r="S17" s="34" t="s">
        <v>139</v>
      </c>
      <c r="T17" s="24">
        <v>17</v>
      </c>
      <c r="U17" s="33">
        <v>18</v>
      </c>
      <c r="V17" s="33">
        <v>19</v>
      </c>
      <c r="W17" s="74">
        <v>20</v>
      </c>
      <c r="X17" s="33">
        <v>21</v>
      </c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34" t="s">
        <v>138</v>
      </c>
      <c r="AJ17" s="34" t="s">
        <v>137</v>
      </c>
      <c r="AK17" s="34" t="s">
        <v>136</v>
      </c>
      <c r="AL17" s="34" t="s">
        <v>135</v>
      </c>
      <c r="AM17" s="34" t="s">
        <v>134</v>
      </c>
      <c r="AN17" s="34" t="s">
        <v>133</v>
      </c>
      <c r="AO17" s="34" t="s">
        <v>132</v>
      </c>
      <c r="AP17" s="34" t="s">
        <v>131</v>
      </c>
      <c r="AQ17" s="34" t="s">
        <v>130</v>
      </c>
      <c r="AR17" s="34" t="s">
        <v>129</v>
      </c>
      <c r="AS17" s="34" t="s">
        <v>128</v>
      </c>
      <c r="AT17" s="34" t="s">
        <v>127</v>
      </c>
      <c r="AU17" s="34" t="s">
        <v>126</v>
      </c>
      <c r="AV17" s="34" t="s">
        <v>125</v>
      </c>
      <c r="AW17" s="34" t="s">
        <v>124</v>
      </c>
      <c r="AX17" s="34" t="s">
        <v>123</v>
      </c>
      <c r="AY17" s="34" t="s">
        <v>122</v>
      </c>
      <c r="AZ17" s="34" t="s">
        <v>121</v>
      </c>
      <c r="BA17" s="34" t="s">
        <v>120</v>
      </c>
      <c r="BB17" s="34" t="s">
        <v>119</v>
      </c>
      <c r="BC17" s="34" t="s">
        <v>118</v>
      </c>
      <c r="BD17" s="34" t="s">
        <v>117</v>
      </c>
      <c r="BE17" s="34" t="s">
        <v>116</v>
      </c>
      <c r="BF17" s="34" t="s">
        <v>115</v>
      </c>
      <c r="BG17" s="34" t="s">
        <v>114</v>
      </c>
      <c r="BH17" s="34" t="s">
        <v>113</v>
      </c>
      <c r="BI17" s="34" t="s">
        <v>112</v>
      </c>
      <c r="BJ17" s="34" t="s">
        <v>111</v>
      </c>
      <c r="BK17" s="34" t="s">
        <v>110</v>
      </c>
      <c r="BL17" s="34" t="s">
        <v>109</v>
      </c>
      <c r="BM17" s="34" t="s">
        <v>190</v>
      </c>
      <c r="BN17" s="34" t="s">
        <v>191</v>
      </c>
      <c r="BO17" s="34" t="s">
        <v>192</v>
      </c>
      <c r="BP17" s="34" t="s">
        <v>193</v>
      </c>
      <c r="BQ17" s="34" t="s">
        <v>194</v>
      </c>
      <c r="BR17" s="34" t="s">
        <v>195</v>
      </c>
      <c r="BS17" s="34" t="s">
        <v>196</v>
      </c>
      <c r="BT17" s="34" t="s">
        <v>197</v>
      </c>
      <c r="BU17" s="34" t="s">
        <v>198</v>
      </c>
      <c r="BV17" s="34" t="s">
        <v>199</v>
      </c>
      <c r="BW17" s="34" t="s">
        <v>200</v>
      </c>
      <c r="BX17" s="34" t="s">
        <v>201</v>
      </c>
      <c r="BY17" s="34" t="s">
        <v>202</v>
      </c>
      <c r="BZ17" s="34" t="s">
        <v>203</v>
      </c>
      <c r="CA17" s="34" t="s">
        <v>204</v>
      </c>
      <c r="CB17" s="34" t="s">
        <v>205</v>
      </c>
      <c r="CC17" s="34" t="s">
        <v>206</v>
      </c>
      <c r="CD17" s="34" t="s">
        <v>207</v>
      </c>
      <c r="CE17" s="34" t="s">
        <v>208</v>
      </c>
      <c r="CF17" s="34" t="s">
        <v>209</v>
      </c>
      <c r="CG17" s="74">
        <v>33</v>
      </c>
      <c r="CH17" s="33">
        <v>34</v>
      </c>
      <c r="CI17" s="33">
        <v>35</v>
      </c>
      <c r="CJ17" s="33">
        <v>36</v>
      </c>
      <c r="CK17" s="33">
        <v>37</v>
      </c>
      <c r="CL17" s="33">
        <v>38</v>
      </c>
      <c r="CM17" s="33">
        <v>39</v>
      </c>
      <c r="CN17" s="33">
        <v>40</v>
      </c>
      <c r="CO17" s="33">
        <v>41</v>
      </c>
      <c r="CP17" s="33">
        <v>42</v>
      </c>
      <c r="CQ17" s="33">
        <v>43</v>
      </c>
    </row>
    <row r="18" spans="1:96" s="25" customFormat="1" ht="31.5">
      <c r="A18" s="28" t="s">
        <v>108</v>
      </c>
      <c r="B18" s="27" t="s">
        <v>107</v>
      </c>
      <c r="C18" s="17" t="s">
        <v>4</v>
      </c>
      <c r="D18" s="17">
        <v>0</v>
      </c>
      <c r="E18" s="17">
        <v>0</v>
      </c>
      <c r="F18" s="17">
        <v>0</v>
      </c>
      <c r="G18" s="17">
        <v>0</v>
      </c>
      <c r="H18" s="26">
        <f>H20+H21+H24</f>
        <v>3.4770000000000003</v>
      </c>
      <c r="I18" s="26">
        <f>I20+I21+I24</f>
        <v>48.024000000000001</v>
      </c>
      <c r="J18" s="17">
        <v>0</v>
      </c>
      <c r="K18" s="17">
        <v>0</v>
      </c>
      <c r="L18" s="26">
        <v>0</v>
      </c>
      <c r="M18" s="17">
        <v>0</v>
      </c>
      <c r="N18" s="26">
        <v>0</v>
      </c>
      <c r="O18" s="26">
        <v>0</v>
      </c>
      <c r="P18" s="26">
        <f>P20+P21+P24</f>
        <v>292.51399999999995</v>
      </c>
      <c r="Q18" s="26">
        <f>Q20+Q21+Q24</f>
        <v>292.51399999999995</v>
      </c>
      <c r="R18" s="26">
        <v>0</v>
      </c>
      <c r="S18" s="26">
        <f t="shared" ref="S18:X18" si="0">S20+S21+S24</f>
        <v>0</v>
      </c>
      <c r="T18" s="26">
        <f t="shared" si="0"/>
        <v>288.76</v>
      </c>
      <c r="U18" s="26">
        <f t="shared" si="0"/>
        <v>11.693</v>
      </c>
      <c r="V18" s="26">
        <f t="shared" si="0"/>
        <v>5.7349999999999994</v>
      </c>
      <c r="W18" s="26">
        <f t="shared" si="0"/>
        <v>283.02500000000003</v>
      </c>
      <c r="X18" s="26">
        <f t="shared" si="0"/>
        <v>0</v>
      </c>
      <c r="Y18" s="26">
        <f t="shared" ref="Y18:AH18" si="1">Y20+Y21+Y24</f>
        <v>5.7349999999999994</v>
      </c>
      <c r="Z18" s="26">
        <f t="shared" si="1"/>
        <v>0</v>
      </c>
      <c r="AA18" s="26">
        <f t="shared" si="1"/>
        <v>0</v>
      </c>
      <c r="AB18" s="26">
        <f t="shared" si="1"/>
        <v>0</v>
      </c>
      <c r="AC18" s="26">
        <f t="shared" si="1"/>
        <v>0</v>
      </c>
      <c r="AD18" s="26">
        <f t="shared" si="1"/>
        <v>11.693</v>
      </c>
      <c r="AE18" s="26">
        <f t="shared" si="1"/>
        <v>0</v>
      </c>
      <c r="AF18" s="26">
        <f t="shared" si="1"/>
        <v>0</v>
      </c>
      <c r="AG18" s="26">
        <f t="shared" si="1"/>
        <v>11.693</v>
      </c>
      <c r="AH18" s="26">
        <f t="shared" si="1"/>
        <v>0</v>
      </c>
      <c r="AI18" s="91">
        <f>AI20+AI21+AI24</f>
        <v>87.275999999999996</v>
      </c>
      <c r="AJ18" s="26">
        <v>0</v>
      </c>
      <c r="AK18" s="26">
        <v>0</v>
      </c>
      <c r="AL18" s="26">
        <f>AI18</f>
        <v>87.275999999999996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f t="shared" ref="AR18:AU18" si="2">AR105</f>
        <v>0</v>
      </c>
      <c r="AS18" s="91">
        <f>AS20+AS21+AS24</f>
        <v>51.624000000000002</v>
      </c>
      <c r="AT18" s="26">
        <f t="shared" si="2"/>
        <v>0</v>
      </c>
      <c r="AU18" s="26">
        <f t="shared" si="2"/>
        <v>0</v>
      </c>
      <c r="AV18" s="26">
        <f>AS18</f>
        <v>51.624000000000002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91">
        <f>BC20+BC21+BC24</f>
        <v>56.609000000000009</v>
      </c>
      <c r="BD18" s="26">
        <v>0</v>
      </c>
      <c r="BE18" s="26">
        <v>0</v>
      </c>
      <c r="BF18" s="26">
        <f>BC18</f>
        <v>56.609000000000009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91">
        <f>BM20+BM21+BM24</f>
        <v>45.942</v>
      </c>
      <c r="BN18" s="26">
        <v>0</v>
      </c>
      <c r="BO18" s="26">
        <v>0</v>
      </c>
      <c r="BP18" s="26">
        <f>BM18</f>
        <v>45.942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91">
        <f>BW20+BW21+BW24</f>
        <v>41.573999999999998</v>
      </c>
      <c r="BX18" s="26">
        <v>0</v>
      </c>
      <c r="BY18" s="26">
        <v>0</v>
      </c>
      <c r="BZ18" s="26">
        <f>BW18</f>
        <v>41.573999999999998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91">
        <f>CG20+CG21+CG24</f>
        <v>275.02500000000003</v>
      </c>
      <c r="CH18" s="26">
        <f t="shared" ref="CH18:CQ18" si="3">CH105</f>
        <v>0</v>
      </c>
      <c r="CI18" s="26">
        <v>0</v>
      </c>
      <c r="CJ18" s="26">
        <f>CG18</f>
        <v>275.02500000000003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31" t="str">
        <f t="shared" si="3"/>
        <v>***</v>
      </c>
      <c r="CR18" s="71"/>
    </row>
    <row r="19" spans="1:96" s="2" customFormat="1" ht="31.5">
      <c r="A19" s="29" t="s">
        <v>106</v>
      </c>
      <c r="B19" s="30" t="s">
        <v>105</v>
      </c>
      <c r="C19" s="19" t="s">
        <v>4</v>
      </c>
      <c r="D19" s="18" t="s">
        <v>4</v>
      </c>
      <c r="E19" s="18" t="s">
        <v>4</v>
      </c>
      <c r="F19" s="18" t="s">
        <v>4</v>
      </c>
      <c r="G19" s="18" t="s">
        <v>4</v>
      </c>
      <c r="H19" s="18" t="s">
        <v>4</v>
      </c>
      <c r="I19" s="18">
        <v>0</v>
      </c>
      <c r="J19" s="18" t="s">
        <v>4</v>
      </c>
      <c r="K19" s="18" t="s">
        <v>4</v>
      </c>
      <c r="L19" s="18">
        <v>0</v>
      </c>
      <c r="M19" s="18" t="s">
        <v>4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73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32">
        <f>AH20</f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24" t="s">
        <v>4</v>
      </c>
      <c r="CR19" s="16"/>
    </row>
    <row r="20" spans="1:96" s="25" customFormat="1" ht="31.5">
      <c r="A20" s="28" t="s">
        <v>104</v>
      </c>
      <c r="B20" s="27" t="s">
        <v>103</v>
      </c>
      <c r="C20" s="17" t="s">
        <v>4</v>
      </c>
      <c r="D20" s="17" t="s">
        <v>13</v>
      </c>
      <c r="E20" s="17" t="s">
        <v>13</v>
      </c>
      <c r="F20" s="17" t="s">
        <v>13</v>
      </c>
      <c r="G20" s="17" t="s">
        <v>13</v>
      </c>
      <c r="H20" s="26">
        <f>H69</f>
        <v>2.0590000000000002</v>
      </c>
      <c r="I20" s="26">
        <f>I69</f>
        <v>23.928000000000001</v>
      </c>
      <c r="J20" s="17" t="s">
        <v>13</v>
      </c>
      <c r="K20" s="17" t="s">
        <v>13</v>
      </c>
      <c r="L20" s="26" t="s">
        <v>13</v>
      </c>
      <c r="M20" s="17" t="s">
        <v>13</v>
      </c>
      <c r="N20" s="26" t="s">
        <v>13</v>
      </c>
      <c r="O20" s="26">
        <v>0</v>
      </c>
      <c r="P20" s="26">
        <f>P69</f>
        <v>235.00999999999996</v>
      </c>
      <c r="Q20" s="26">
        <f>P20</f>
        <v>235.00999999999996</v>
      </c>
      <c r="R20" s="26">
        <v>0</v>
      </c>
      <c r="S20" s="26">
        <f t="shared" ref="S20" si="4">R20</f>
        <v>0</v>
      </c>
      <c r="T20" s="26">
        <f>T69</f>
        <v>213.97799999999998</v>
      </c>
      <c r="U20" s="26">
        <f>U69</f>
        <v>10.542999999999999</v>
      </c>
      <c r="V20" s="26">
        <f>V69</f>
        <v>5.7349999999999994</v>
      </c>
      <c r="W20" s="26">
        <f>W69</f>
        <v>208.24299999999999</v>
      </c>
      <c r="X20" s="26">
        <f t="shared" ref="X20:AH20" si="5">X69</f>
        <v>0</v>
      </c>
      <c r="Y20" s="26">
        <f t="shared" si="5"/>
        <v>5.7349999999999994</v>
      </c>
      <c r="Z20" s="26">
        <f t="shared" si="5"/>
        <v>0</v>
      </c>
      <c r="AA20" s="26">
        <f t="shared" si="5"/>
        <v>0</v>
      </c>
      <c r="AB20" s="26">
        <f t="shared" si="5"/>
        <v>0</v>
      </c>
      <c r="AC20" s="26">
        <f t="shared" si="5"/>
        <v>0</v>
      </c>
      <c r="AD20" s="26">
        <f t="shared" si="5"/>
        <v>10.542999999999999</v>
      </c>
      <c r="AE20" s="26">
        <f t="shared" si="5"/>
        <v>0</v>
      </c>
      <c r="AF20" s="26">
        <f t="shared" si="5"/>
        <v>0</v>
      </c>
      <c r="AG20" s="26">
        <f t="shared" si="5"/>
        <v>10.542999999999999</v>
      </c>
      <c r="AH20" s="26">
        <f t="shared" si="5"/>
        <v>0</v>
      </c>
      <c r="AI20" s="26">
        <f>AI69</f>
        <v>75.804999999999993</v>
      </c>
      <c r="AJ20" s="26">
        <v>0</v>
      </c>
      <c r="AK20" s="26">
        <v>0</v>
      </c>
      <c r="AL20" s="26">
        <f>AI20</f>
        <v>75.804999999999993</v>
      </c>
      <c r="AM20" s="26">
        <v>0</v>
      </c>
      <c r="AN20" s="26">
        <v>0</v>
      </c>
      <c r="AO20" s="26">
        <f>AO19</f>
        <v>0</v>
      </c>
      <c r="AP20" s="26">
        <v>0</v>
      </c>
      <c r="AQ20" s="26">
        <v>0</v>
      </c>
      <c r="AR20" s="26">
        <f t="shared" ref="AR20:AU20" si="6">AR18</f>
        <v>0</v>
      </c>
      <c r="AS20" s="26">
        <f>AS69</f>
        <v>31.524000000000001</v>
      </c>
      <c r="AT20" s="26">
        <f t="shared" si="6"/>
        <v>0</v>
      </c>
      <c r="AU20" s="26">
        <f t="shared" si="6"/>
        <v>0</v>
      </c>
      <c r="AV20" s="26">
        <f>AS20</f>
        <v>31.524000000000001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f>BC69</f>
        <v>37.236000000000004</v>
      </c>
      <c r="BD20" s="26">
        <v>0</v>
      </c>
      <c r="BE20" s="26">
        <v>0</v>
      </c>
      <c r="BF20" s="26">
        <f>BC20</f>
        <v>37.236000000000004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f>BM69</f>
        <v>33.683999999999997</v>
      </c>
      <c r="BN20" s="26">
        <v>0</v>
      </c>
      <c r="BO20" s="26">
        <v>0</v>
      </c>
      <c r="BP20" s="26">
        <f>BM20</f>
        <v>33.683999999999997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f>BW69</f>
        <v>29.994</v>
      </c>
      <c r="BX20" s="26">
        <v>0</v>
      </c>
      <c r="BY20" s="26">
        <v>0</v>
      </c>
      <c r="BZ20" s="26">
        <f>BW20</f>
        <v>29.994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f>CG69</f>
        <v>208.24299999999999</v>
      </c>
      <c r="CH20" s="26">
        <v>0</v>
      </c>
      <c r="CI20" s="26">
        <v>0</v>
      </c>
      <c r="CJ20" s="26">
        <f>CG20</f>
        <v>208.24299999999999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f>CP19</f>
        <v>0</v>
      </c>
      <c r="CQ20" s="31" t="s">
        <v>4</v>
      </c>
      <c r="CR20" s="71"/>
    </row>
    <row r="21" spans="1:96" s="25" customFormat="1" ht="78.75">
      <c r="A21" s="28" t="s">
        <v>102</v>
      </c>
      <c r="B21" s="27" t="s">
        <v>101</v>
      </c>
      <c r="C21" s="17" t="s">
        <v>4</v>
      </c>
      <c r="D21" s="26">
        <v>0</v>
      </c>
      <c r="E21" s="26">
        <v>0</v>
      </c>
      <c r="F21" s="26">
        <v>0</v>
      </c>
      <c r="G21" s="26">
        <v>0</v>
      </c>
      <c r="H21" s="26">
        <f>H149</f>
        <v>1.4179999999999999</v>
      </c>
      <c r="I21" s="26">
        <v>24.096</v>
      </c>
      <c r="J21" s="26">
        <f t="shared" ref="J21:AP21" si="7">J149</f>
        <v>0</v>
      </c>
      <c r="K21" s="26">
        <f t="shared" si="7"/>
        <v>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>O149</f>
        <v>0</v>
      </c>
      <c r="P21" s="26">
        <f t="shared" si="7"/>
        <v>57.503999999999998</v>
      </c>
      <c r="Q21" s="26">
        <f t="shared" si="7"/>
        <v>57.503999999999998</v>
      </c>
      <c r="R21" s="26">
        <f t="shared" si="7"/>
        <v>0</v>
      </c>
      <c r="S21" s="26">
        <f t="shared" si="7"/>
        <v>0</v>
      </c>
      <c r="T21" s="26">
        <v>24.096</v>
      </c>
      <c r="U21" s="26">
        <f t="shared" si="7"/>
        <v>0</v>
      </c>
      <c r="V21" s="26">
        <f>V149</f>
        <v>0</v>
      </c>
      <c r="W21" s="26">
        <f>T21</f>
        <v>24.096</v>
      </c>
      <c r="X21" s="26">
        <f t="shared" si="7"/>
        <v>0</v>
      </c>
      <c r="Y21" s="26">
        <f t="shared" si="7"/>
        <v>0</v>
      </c>
      <c r="Z21" s="26">
        <f t="shared" si="7"/>
        <v>0</v>
      </c>
      <c r="AA21" s="26">
        <f t="shared" si="7"/>
        <v>0</v>
      </c>
      <c r="AB21" s="26">
        <f t="shared" si="7"/>
        <v>0</v>
      </c>
      <c r="AC21" s="26">
        <f>AC149</f>
        <v>0</v>
      </c>
      <c r="AD21" s="26">
        <f t="shared" si="7"/>
        <v>0</v>
      </c>
      <c r="AE21" s="26">
        <f t="shared" si="7"/>
        <v>0</v>
      </c>
      <c r="AF21" s="26">
        <f t="shared" si="7"/>
        <v>0</v>
      </c>
      <c r="AG21" s="26">
        <f t="shared" si="7"/>
        <v>0</v>
      </c>
      <c r="AH21" s="26">
        <f t="shared" si="7"/>
        <v>0</v>
      </c>
      <c r="AI21" s="26">
        <f t="shared" si="7"/>
        <v>0</v>
      </c>
      <c r="AJ21" s="26">
        <f>AJ149</f>
        <v>0</v>
      </c>
      <c r="AK21" s="26">
        <f t="shared" si="7"/>
        <v>0</v>
      </c>
      <c r="AL21" s="26">
        <f t="shared" si="7"/>
        <v>0</v>
      </c>
      <c r="AM21" s="26">
        <f t="shared" si="7"/>
        <v>0</v>
      </c>
      <c r="AN21" s="26">
        <f t="shared" si="7"/>
        <v>0</v>
      </c>
      <c r="AO21" s="26">
        <f t="shared" si="7"/>
        <v>0</v>
      </c>
      <c r="AP21" s="26">
        <f t="shared" si="7"/>
        <v>0</v>
      </c>
      <c r="AQ21" s="26">
        <f>AQ149</f>
        <v>0</v>
      </c>
      <c r="AR21" s="26">
        <f>AR149</f>
        <v>0</v>
      </c>
      <c r="AS21" s="91">
        <f>AS150</f>
        <v>10.896000000000001</v>
      </c>
      <c r="AT21" s="26">
        <f t="shared" ref="AT21:BL21" si="8">AT149</f>
        <v>0</v>
      </c>
      <c r="AU21" s="26">
        <f t="shared" si="8"/>
        <v>0</v>
      </c>
      <c r="AV21" s="26">
        <f t="shared" si="8"/>
        <v>0</v>
      </c>
      <c r="AW21" s="26">
        <f t="shared" si="8"/>
        <v>0</v>
      </c>
      <c r="AX21" s="26">
        <f t="shared" si="8"/>
        <v>0</v>
      </c>
      <c r="AY21" s="26">
        <f>AY149</f>
        <v>0</v>
      </c>
      <c r="AZ21" s="26">
        <f t="shared" si="8"/>
        <v>0</v>
      </c>
      <c r="BA21" s="26">
        <f t="shared" si="8"/>
        <v>0</v>
      </c>
      <c r="BB21" s="26">
        <f t="shared" si="8"/>
        <v>0</v>
      </c>
      <c r="BC21" s="26">
        <f t="shared" si="8"/>
        <v>13.2</v>
      </c>
      <c r="BD21" s="26">
        <f t="shared" si="8"/>
        <v>0</v>
      </c>
      <c r="BE21" s="26">
        <f t="shared" si="8"/>
        <v>0</v>
      </c>
      <c r="BF21" s="26">
        <f>BF149</f>
        <v>13.2</v>
      </c>
      <c r="BG21" s="26">
        <f t="shared" si="8"/>
        <v>0</v>
      </c>
      <c r="BH21" s="26">
        <f t="shared" si="8"/>
        <v>0</v>
      </c>
      <c r="BI21" s="26">
        <f t="shared" si="8"/>
        <v>0</v>
      </c>
      <c r="BJ21" s="26">
        <f t="shared" si="8"/>
        <v>0</v>
      </c>
      <c r="BK21" s="26">
        <f t="shared" si="8"/>
        <v>0</v>
      </c>
      <c r="BL21" s="26">
        <f t="shared" si="8"/>
        <v>0</v>
      </c>
      <c r="BM21" s="26">
        <f>BM149</f>
        <v>0</v>
      </c>
      <c r="BN21" s="26">
        <f t="shared" ref="BN21:CI21" si="9">BN149</f>
        <v>0</v>
      </c>
      <c r="BO21" s="26">
        <f t="shared" si="9"/>
        <v>0</v>
      </c>
      <c r="BP21" s="26">
        <f t="shared" si="9"/>
        <v>0</v>
      </c>
      <c r="BQ21" s="26">
        <f t="shared" si="9"/>
        <v>0</v>
      </c>
      <c r="BR21" s="26">
        <f t="shared" si="9"/>
        <v>0</v>
      </c>
      <c r="BS21" s="26">
        <f t="shared" si="9"/>
        <v>0</v>
      </c>
      <c r="BT21" s="26">
        <f>BT149</f>
        <v>0</v>
      </c>
      <c r="BU21" s="26">
        <f t="shared" si="9"/>
        <v>0</v>
      </c>
      <c r="BV21" s="26">
        <f t="shared" si="9"/>
        <v>0</v>
      </c>
      <c r="BW21" s="26">
        <f t="shared" si="9"/>
        <v>0</v>
      </c>
      <c r="BX21" s="26">
        <f t="shared" si="9"/>
        <v>0</v>
      </c>
      <c r="BY21" s="26">
        <f t="shared" si="9"/>
        <v>0</v>
      </c>
      <c r="BZ21" s="26">
        <f t="shared" si="9"/>
        <v>0</v>
      </c>
      <c r="CA21" s="26">
        <f>CA149</f>
        <v>0</v>
      </c>
      <c r="CB21" s="26">
        <f t="shared" si="9"/>
        <v>0</v>
      </c>
      <c r="CC21" s="26">
        <f t="shared" si="9"/>
        <v>0</v>
      </c>
      <c r="CD21" s="26">
        <f t="shared" si="9"/>
        <v>0</v>
      </c>
      <c r="CE21" s="26">
        <f t="shared" si="9"/>
        <v>0</v>
      </c>
      <c r="CF21" s="26">
        <f t="shared" si="9"/>
        <v>0</v>
      </c>
      <c r="CG21" s="26">
        <f t="shared" si="9"/>
        <v>24.096</v>
      </c>
      <c r="CH21" s="26">
        <f>CH149</f>
        <v>0</v>
      </c>
      <c r="CI21" s="26">
        <f t="shared" si="9"/>
        <v>0</v>
      </c>
      <c r="CJ21" s="26">
        <f>CJ149</f>
        <v>24.096</v>
      </c>
      <c r="CK21" s="26">
        <f t="shared" ref="CK21:CP21" si="10">CK149</f>
        <v>0</v>
      </c>
      <c r="CL21" s="26">
        <f t="shared" si="10"/>
        <v>0</v>
      </c>
      <c r="CM21" s="26">
        <f t="shared" si="10"/>
        <v>0</v>
      </c>
      <c r="CN21" s="26">
        <f t="shared" si="10"/>
        <v>0</v>
      </c>
      <c r="CO21" s="26">
        <f t="shared" si="10"/>
        <v>0</v>
      </c>
      <c r="CP21" s="26">
        <f t="shared" si="10"/>
        <v>0</v>
      </c>
      <c r="CQ21" s="17" t="s">
        <v>4</v>
      </c>
      <c r="CR21" s="71"/>
    </row>
    <row r="22" spans="1:96" s="2" customFormat="1" ht="47.25">
      <c r="A22" s="29" t="s">
        <v>100</v>
      </c>
      <c r="B22" s="30" t="s">
        <v>99</v>
      </c>
      <c r="C22" s="19" t="s">
        <v>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73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7" t="s">
        <v>4</v>
      </c>
      <c r="CR22" s="16"/>
    </row>
    <row r="23" spans="1:96" s="2" customFormat="1" ht="47.25">
      <c r="A23" s="29" t="s">
        <v>98</v>
      </c>
      <c r="B23" s="30" t="s">
        <v>97</v>
      </c>
      <c r="C23" s="19" t="s">
        <v>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73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7" t="s">
        <v>4</v>
      </c>
      <c r="CR23" s="16"/>
    </row>
    <row r="24" spans="1:96" s="25" customFormat="1" ht="31.5">
      <c r="A24" s="28" t="s">
        <v>96</v>
      </c>
      <c r="B24" s="27" t="s">
        <v>95</v>
      </c>
      <c r="C24" s="17" t="s">
        <v>4</v>
      </c>
      <c r="D24" s="26">
        <v>0</v>
      </c>
      <c r="E24" s="26">
        <v>0</v>
      </c>
      <c r="F24" s="26">
        <v>0</v>
      </c>
      <c r="G24" s="26">
        <v>0</v>
      </c>
      <c r="H24" s="26">
        <f>H156</f>
        <v>0</v>
      </c>
      <c r="I24" s="26">
        <f t="shared" ref="I24:AH24" si="11">I156</f>
        <v>0</v>
      </c>
      <c r="J24" s="26">
        <f t="shared" si="11"/>
        <v>0</v>
      </c>
      <c r="K24" s="26">
        <f t="shared" si="11"/>
        <v>0</v>
      </c>
      <c r="L24" s="26">
        <f t="shared" si="11"/>
        <v>1.1499999999999999</v>
      </c>
      <c r="M24" s="26">
        <f t="shared" si="11"/>
        <v>0</v>
      </c>
      <c r="N24" s="26">
        <f t="shared" si="11"/>
        <v>0</v>
      </c>
      <c r="O24" s="26">
        <f t="shared" si="11"/>
        <v>0</v>
      </c>
      <c r="P24" s="26">
        <f t="shared" si="11"/>
        <v>0</v>
      </c>
      <c r="Q24" s="26">
        <f t="shared" si="11"/>
        <v>0</v>
      </c>
      <c r="R24" s="26">
        <f t="shared" si="11"/>
        <v>0</v>
      </c>
      <c r="S24" s="26">
        <f t="shared" si="11"/>
        <v>0</v>
      </c>
      <c r="T24" s="26">
        <f t="shared" si="11"/>
        <v>50.686000000000014</v>
      </c>
      <c r="U24" s="26">
        <f t="shared" si="11"/>
        <v>1.1499999999999999</v>
      </c>
      <c r="V24" s="26">
        <f t="shared" si="11"/>
        <v>0</v>
      </c>
      <c r="W24" s="26">
        <f t="shared" si="11"/>
        <v>50.686000000000014</v>
      </c>
      <c r="X24" s="26">
        <f t="shared" si="11"/>
        <v>0</v>
      </c>
      <c r="Y24" s="26">
        <f t="shared" si="11"/>
        <v>0</v>
      </c>
      <c r="Z24" s="26">
        <f t="shared" si="11"/>
        <v>0</v>
      </c>
      <c r="AA24" s="26">
        <f t="shared" si="11"/>
        <v>0</v>
      </c>
      <c r="AB24" s="26">
        <f t="shared" si="11"/>
        <v>0</v>
      </c>
      <c r="AC24" s="26">
        <f t="shared" si="11"/>
        <v>0</v>
      </c>
      <c r="AD24" s="26">
        <f t="shared" si="11"/>
        <v>1.1499999999999999</v>
      </c>
      <c r="AE24" s="26">
        <f t="shared" si="11"/>
        <v>0</v>
      </c>
      <c r="AF24" s="26">
        <f t="shared" si="11"/>
        <v>0</v>
      </c>
      <c r="AG24" s="26">
        <f t="shared" si="11"/>
        <v>1.1499999999999999</v>
      </c>
      <c r="AH24" s="26">
        <f t="shared" si="11"/>
        <v>0</v>
      </c>
      <c r="AI24" s="26">
        <f>AI156</f>
        <v>11.470999999999998</v>
      </c>
      <c r="AJ24" s="26">
        <v>0</v>
      </c>
      <c r="AK24" s="26">
        <v>0</v>
      </c>
      <c r="AL24" s="26">
        <f>AI24</f>
        <v>11.470999999999998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f>AS156</f>
        <v>9.2040000000000006</v>
      </c>
      <c r="AT24" s="26">
        <v>0</v>
      </c>
      <c r="AU24" s="26">
        <v>0</v>
      </c>
      <c r="AV24" s="26">
        <f>AS24</f>
        <v>9.2040000000000006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f>BC156</f>
        <v>6.173</v>
      </c>
      <c r="BD24" s="26">
        <v>0</v>
      </c>
      <c r="BE24" s="26">
        <v>0</v>
      </c>
      <c r="BF24" s="26">
        <f>BC24</f>
        <v>6.173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f>BM156</f>
        <v>12.258000000000001</v>
      </c>
      <c r="BN24" s="26">
        <v>0</v>
      </c>
      <c r="BO24" s="26">
        <v>0</v>
      </c>
      <c r="BP24" s="26">
        <f>BM24</f>
        <v>12.258000000000001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91">
        <f>BW156</f>
        <v>11.58</v>
      </c>
      <c r="BX24" s="26">
        <v>0</v>
      </c>
      <c r="BY24" s="26">
        <v>0</v>
      </c>
      <c r="BZ24" s="26">
        <f>BW24</f>
        <v>11.58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f>CG156</f>
        <v>42.686000000000014</v>
      </c>
      <c r="CH24" s="26">
        <v>0</v>
      </c>
      <c r="CI24" s="26">
        <v>0</v>
      </c>
      <c r="CJ24" s="26">
        <f>CG24</f>
        <v>42.686000000000014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17" t="s">
        <v>4</v>
      </c>
      <c r="CR24" s="71"/>
    </row>
    <row r="25" spans="1:96" s="25" customFormat="1">
      <c r="A25" s="28" t="s">
        <v>94</v>
      </c>
      <c r="B25" s="27" t="s">
        <v>93</v>
      </c>
      <c r="C25" s="17" t="s">
        <v>4</v>
      </c>
      <c r="D25" s="17" t="s">
        <v>4</v>
      </c>
      <c r="E25" s="17" t="s">
        <v>4</v>
      </c>
      <c r="F25" s="17" t="s">
        <v>4</v>
      </c>
      <c r="G25" s="17" t="s">
        <v>4</v>
      </c>
      <c r="H25" s="17" t="s">
        <v>4</v>
      </c>
      <c r="I25" s="17" t="s">
        <v>4</v>
      </c>
      <c r="J25" s="17" t="s">
        <v>4</v>
      </c>
      <c r="K25" s="17" t="s">
        <v>4</v>
      </c>
      <c r="L25" s="17" t="s">
        <v>4</v>
      </c>
      <c r="M25" s="17" t="s">
        <v>4</v>
      </c>
      <c r="N25" s="17" t="s">
        <v>4</v>
      </c>
      <c r="O25" s="17" t="s">
        <v>4</v>
      </c>
      <c r="P25" s="17" t="s">
        <v>4</v>
      </c>
      <c r="Q25" s="17" t="s">
        <v>4</v>
      </c>
      <c r="R25" s="17" t="s">
        <v>4</v>
      </c>
      <c r="S25" s="17" t="s">
        <v>4</v>
      </c>
      <c r="T25" s="17" t="s">
        <v>4</v>
      </c>
      <c r="U25" s="17" t="s">
        <v>4</v>
      </c>
      <c r="V25" s="17" t="s">
        <v>4</v>
      </c>
      <c r="W25" s="17" t="s">
        <v>4</v>
      </c>
      <c r="X25" s="17" t="s">
        <v>4</v>
      </c>
      <c r="Y25" s="17" t="s">
        <v>4</v>
      </c>
      <c r="Z25" s="17" t="s">
        <v>4</v>
      </c>
      <c r="AA25" s="17" t="s">
        <v>4</v>
      </c>
      <c r="AB25" s="17" t="s">
        <v>4</v>
      </c>
      <c r="AC25" s="17" t="s">
        <v>4</v>
      </c>
      <c r="AD25" s="17" t="s">
        <v>4</v>
      </c>
      <c r="AE25" s="17" t="s">
        <v>4</v>
      </c>
      <c r="AF25" s="17" t="s">
        <v>4</v>
      </c>
      <c r="AG25" s="17" t="s">
        <v>4</v>
      </c>
      <c r="AH25" s="17" t="s">
        <v>4</v>
      </c>
      <c r="AI25" s="17" t="s">
        <v>4</v>
      </c>
      <c r="AJ25" s="17" t="s">
        <v>4</v>
      </c>
      <c r="AK25" s="17" t="s">
        <v>4</v>
      </c>
      <c r="AL25" s="17" t="s">
        <v>4</v>
      </c>
      <c r="AM25" s="17" t="s">
        <v>4</v>
      </c>
      <c r="AN25" s="17" t="s">
        <v>4</v>
      </c>
      <c r="AO25" s="17" t="s">
        <v>4</v>
      </c>
      <c r="AP25" s="17" t="s">
        <v>4</v>
      </c>
      <c r="AQ25" s="17" t="s">
        <v>4</v>
      </c>
      <c r="AR25" s="17" t="s">
        <v>4</v>
      </c>
      <c r="AS25" s="17" t="s">
        <v>4</v>
      </c>
      <c r="AT25" s="17" t="s">
        <v>4</v>
      </c>
      <c r="AU25" s="17" t="s">
        <v>4</v>
      </c>
      <c r="AV25" s="17" t="s">
        <v>4</v>
      </c>
      <c r="AW25" s="17" t="s">
        <v>4</v>
      </c>
      <c r="AX25" s="17" t="s">
        <v>4</v>
      </c>
      <c r="AY25" s="17" t="s">
        <v>4</v>
      </c>
      <c r="AZ25" s="17" t="s">
        <v>4</v>
      </c>
      <c r="BA25" s="17" t="s">
        <v>4</v>
      </c>
      <c r="BB25" s="17" t="s">
        <v>4</v>
      </c>
      <c r="BC25" s="17" t="s">
        <v>4</v>
      </c>
      <c r="BD25" s="17" t="s">
        <v>4</v>
      </c>
      <c r="BE25" s="17" t="s">
        <v>4</v>
      </c>
      <c r="BF25" s="17" t="s">
        <v>4</v>
      </c>
      <c r="BG25" s="17" t="s">
        <v>4</v>
      </c>
      <c r="BH25" s="17" t="s">
        <v>4</v>
      </c>
      <c r="BI25" s="17" t="s">
        <v>4</v>
      </c>
      <c r="BJ25" s="17" t="s">
        <v>4</v>
      </c>
      <c r="BK25" s="17" t="s">
        <v>4</v>
      </c>
      <c r="BL25" s="17" t="s">
        <v>4</v>
      </c>
      <c r="BM25" s="17" t="s">
        <v>4</v>
      </c>
      <c r="BN25" s="17" t="s">
        <v>4</v>
      </c>
      <c r="BO25" s="17" t="s">
        <v>4</v>
      </c>
      <c r="BP25" s="17" t="s">
        <v>4</v>
      </c>
      <c r="BQ25" s="17" t="s">
        <v>4</v>
      </c>
      <c r="BR25" s="17" t="s">
        <v>4</v>
      </c>
      <c r="BS25" s="17" t="s">
        <v>4</v>
      </c>
      <c r="BT25" s="17" t="s">
        <v>4</v>
      </c>
      <c r="BU25" s="17" t="s">
        <v>4</v>
      </c>
      <c r="BV25" s="17" t="s">
        <v>4</v>
      </c>
      <c r="BW25" s="17" t="s">
        <v>4</v>
      </c>
      <c r="BX25" s="17" t="s">
        <v>4</v>
      </c>
      <c r="BY25" s="17" t="s">
        <v>4</v>
      </c>
      <c r="BZ25" s="17" t="s">
        <v>4</v>
      </c>
      <c r="CA25" s="17" t="s">
        <v>4</v>
      </c>
      <c r="CB25" s="17" t="s">
        <v>4</v>
      </c>
      <c r="CC25" s="17" t="s">
        <v>4</v>
      </c>
      <c r="CD25" s="17" t="s">
        <v>4</v>
      </c>
      <c r="CE25" s="17" t="s">
        <v>4</v>
      </c>
      <c r="CF25" s="17" t="s">
        <v>4</v>
      </c>
      <c r="CG25" s="17" t="s">
        <v>4</v>
      </c>
      <c r="CH25" s="17" t="s">
        <v>4</v>
      </c>
      <c r="CI25" s="17" t="s">
        <v>4</v>
      </c>
      <c r="CJ25" s="17" t="s">
        <v>4</v>
      </c>
      <c r="CK25" s="17" t="s">
        <v>4</v>
      </c>
      <c r="CL25" s="17" t="s">
        <v>4</v>
      </c>
      <c r="CM25" s="17" t="s">
        <v>4</v>
      </c>
      <c r="CN25" s="17" t="s">
        <v>4</v>
      </c>
      <c r="CO25" s="17" t="s">
        <v>4</v>
      </c>
      <c r="CP25" s="17" t="s">
        <v>4</v>
      </c>
      <c r="CQ25" s="17" t="s">
        <v>4</v>
      </c>
      <c r="CR25" s="71"/>
    </row>
    <row r="26" spans="1:96" ht="31.5">
      <c r="A26" s="21" t="s">
        <v>92</v>
      </c>
      <c r="B26" s="22" t="s">
        <v>91</v>
      </c>
      <c r="C26" s="19" t="s">
        <v>4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7" t="s">
        <v>4</v>
      </c>
      <c r="CR26" s="16"/>
    </row>
    <row r="27" spans="1:96" ht="47.25">
      <c r="A27" s="21" t="s">
        <v>90</v>
      </c>
      <c r="B27" s="22" t="s">
        <v>89</v>
      </c>
      <c r="C27" s="19" t="s">
        <v>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7" t="s">
        <v>4</v>
      </c>
      <c r="CR27" s="16"/>
    </row>
    <row r="28" spans="1:96" ht="78.75">
      <c r="A28" s="21" t="s">
        <v>88</v>
      </c>
      <c r="B28" s="22" t="s">
        <v>87</v>
      </c>
      <c r="C28" s="19" t="s">
        <v>4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7" t="s">
        <v>4</v>
      </c>
      <c r="CR28" s="16"/>
    </row>
    <row r="29" spans="1:96" ht="78.75">
      <c r="A29" s="21" t="s">
        <v>86</v>
      </c>
      <c r="B29" s="22" t="s">
        <v>85</v>
      </c>
      <c r="C29" s="19" t="s">
        <v>4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7" t="s">
        <v>4</v>
      </c>
      <c r="CR29" s="16"/>
    </row>
    <row r="30" spans="1:96" ht="63">
      <c r="A30" s="21" t="s">
        <v>83</v>
      </c>
      <c r="B30" s="22" t="s">
        <v>84</v>
      </c>
      <c r="C30" s="19" t="s">
        <v>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7" t="s">
        <v>4</v>
      </c>
      <c r="CR30" s="16"/>
    </row>
    <row r="31" spans="1:96" ht="31.5">
      <c r="A31" s="21" t="s">
        <v>83</v>
      </c>
      <c r="B31" s="23" t="s">
        <v>7</v>
      </c>
      <c r="C31" s="19" t="s">
        <v>4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7" t="s">
        <v>4</v>
      </c>
      <c r="CR31" s="16"/>
    </row>
    <row r="32" spans="1:96" ht="31.5">
      <c r="A32" s="21" t="s">
        <v>83</v>
      </c>
      <c r="B32" s="23" t="s">
        <v>7</v>
      </c>
      <c r="C32" s="19" t="s">
        <v>4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7" t="s">
        <v>4</v>
      </c>
      <c r="CR32" s="16"/>
    </row>
    <row r="33" spans="1:96" ht="47.25">
      <c r="A33" s="21" t="s">
        <v>82</v>
      </c>
      <c r="B33" s="22" t="s">
        <v>81</v>
      </c>
      <c r="C33" s="19" t="s">
        <v>4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7" t="s">
        <v>4</v>
      </c>
      <c r="CR33" s="16"/>
    </row>
    <row r="34" spans="1:96" ht="78.75">
      <c r="A34" s="21" t="s">
        <v>79</v>
      </c>
      <c r="B34" s="22" t="s">
        <v>80</v>
      </c>
      <c r="C34" s="19" t="s">
        <v>4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7" t="s">
        <v>4</v>
      </c>
      <c r="CR34" s="16"/>
    </row>
    <row r="35" spans="1:96" ht="31.5">
      <c r="A35" s="21" t="s">
        <v>79</v>
      </c>
      <c r="B35" s="23" t="s">
        <v>7</v>
      </c>
      <c r="C35" s="19" t="s">
        <v>4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7" t="s">
        <v>4</v>
      </c>
      <c r="CR35" s="16"/>
    </row>
    <row r="36" spans="1:96" ht="31.5">
      <c r="A36" s="21" t="s">
        <v>79</v>
      </c>
      <c r="B36" s="23" t="s">
        <v>7</v>
      </c>
      <c r="C36" s="19" t="s">
        <v>4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7" t="s">
        <v>4</v>
      </c>
      <c r="CR36" s="16"/>
    </row>
    <row r="37" spans="1:96" ht="47.25">
      <c r="A37" s="21" t="s">
        <v>77</v>
      </c>
      <c r="B37" s="22" t="s">
        <v>78</v>
      </c>
      <c r="C37" s="19" t="s">
        <v>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7" t="s">
        <v>4</v>
      </c>
      <c r="CR37" s="16"/>
    </row>
    <row r="38" spans="1:96" ht="31.5">
      <c r="A38" s="21" t="s">
        <v>77</v>
      </c>
      <c r="B38" s="23" t="s">
        <v>7</v>
      </c>
      <c r="C38" s="19" t="s">
        <v>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7" t="s">
        <v>4</v>
      </c>
      <c r="CR38" s="16"/>
    </row>
    <row r="39" spans="1:96" ht="31.5">
      <c r="A39" s="21" t="s">
        <v>77</v>
      </c>
      <c r="B39" s="23" t="s">
        <v>7</v>
      </c>
      <c r="C39" s="19" t="s">
        <v>4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7" t="s">
        <v>4</v>
      </c>
      <c r="CR39" s="16"/>
    </row>
    <row r="40" spans="1:96" ht="63">
      <c r="A40" s="21" t="s">
        <v>76</v>
      </c>
      <c r="B40" s="22" t="s">
        <v>75</v>
      </c>
      <c r="C40" s="19" t="s">
        <v>4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7" t="s">
        <v>4</v>
      </c>
      <c r="CR40" s="16"/>
    </row>
    <row r="41" spans="1:96" ht="47.25">
      <c r="A41" s="21" t="s">
        <v>73</v>
      </c>
      <c r="B41" s="22" t="s">
        <v>72</v>
      </c>
      <c r="C41" s="19" t="s">
        <v>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7" t="s">
        <v>4</v>
      </c>
      <c r="CR41" s="16"/>
    </row>
    <row r="42" spans="1:96" ht="141.75">
      <c r="A42" s="21" t="s">
        <v>73</v>
      </c>
      <c r="B42" s="22" t="s">
        <v>71</v>
      </c>
      <c r="C42" s="19" t="s">
        <v>4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7" t="s">
        <v>4</v>
      </c>
      <c r="CR42" s="16"/>
    </row>
    <row r="43" spans="1:96" ht="31.5">
      <c r="A43" s="21" t="s">
        <v>73</v>
      </c>
      <c r="B43" s="23" t="s">
        <v>7</v>
      </c>
      <c r="C43" s="19" t="s">
        <v>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7" t="s">
        <v>4</v>
      </c>
      <c r="CR43" s="16"/>
    </row>
    <row r="44" spans="1:96" ht="31.5">
      <c r="A44" s="21" t="s">
        <v>73</v>
      </c>
      <c r="B44" s="23" t="s">
        <v>7</v>
      </c>
      <c r="C44" s="19" t="s">
        <v>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7" t="s">
        <v>4</v>
      </c>
      <c r="CR44" s="16"/>
    </row>
    <row r="45" spans="1:96" ht="126">
      <c r="A45" s="21" t="s">
        <v>73</v>
      </c>
      <c r="B45" s="22" t="s">
        <v>70</v>
      </c>
      <c r="C45" s="19" t="s">
        <v>4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7" t="s">
        <v>4</v>
      </c>
      <c r="CR45" s="16"/>
    </row>
    <row r="46" spans="1:96" ht="31.5">
      <c r="A46" s="21" t="s">
        <v>73</v>
      </c>
      <c r="B46" s="23" t="s">
        <v>7</v>
      </c>
      <c r="C46" s="19" t="s">
        <v>4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7" t="s">
        <v>4</v>
      </c>
      <c r="CR46" s="16"/>
    </row>
    <row r="47" spans="1:96" ht="31.5">
      <c r="A47" s="21" t="s">
        <v>73</v>
      </c>
      <c r="B47" s="23" t="s">
        <v>7</v>
      </c>
      <c r="C47" s="19" t="s">
        <v>4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7" t="s">
        <v>4</v>
      </c>
      <c r="CR47" s="16"/>
    </row>
    <row r="48" spans="1:96" ht="126">
      <c r="A48" s="21" t="s">
        <v>73</v>
      </c>
      <c r="B48" s="22" t="s">
        <v>74</v>
      </c>
      <c r="C48" s="19" t="s">
        <v>4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7" t="s">
        <v>4</v>
      </c>
      <c r="CR48" s="16"/>
    </row>
    <row r="49" spans="1:96" ht="31.5">
      <c r="A49" s="21" t="s">
        <v>73</v>
      </c>
      <c r="B49" s="23" t="s">
        <v>7</v>
      </c>
      <c r="C49" s="19" t="s">
        <v>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7" t="s">
        <v>4</v>
      </c>
      <c r="CR49" s="16"/>
    </row>
    <row r="50" spans="1:96" ht="31.5">
      <c r="A50" s="21" t="s">
        <v>73</v>
      </c>
      <c r="B50" s="23" t="s">
        <v>7</v>
      </c>
      <c r="C50" s="19" t="s">
        <v>4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7" t="s">
        <v>4</v>
      </c>
      <c r="CR50" s="16"/>
    </row>
    <row r="51" spans="1:96" ht="47.25">
      <c r="A51" s="21" t="s">
        <v>68</v>
      </c>
      <c r="B51" s="22" t="s">
        <v>72</v>
      </c>
      <c r="C51" s="19" t="s">
        <v>4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7" t="s">
        <v>4</v>
      </c>
      <c r="CR51" s="16"/>
    </row>
    <row r="52" spans="1:96" ht="141.75">
      <c r="A52" s="21" t="s">
        <v>68</v>
      </c>
      <c r="B52" s="22" t="s">
        <v>71</v>
      </c>
      <c r="C52" s="19" t="s">
        <v>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7" t="s">
        <v>4</v>
      </c>
      <c r="CR52" s="16"/>
    </row>
    <row r="53" spans="1:96" ht="31.5">
      <c r="A53" s="21" t="s">
        <v>68</v>
      </c>
      <c r="B53" s="23" t="s">
        <v>7</v>
      </c>
      <c r="C53" s="19" t="s">
        <v>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7" t="s">
        <v>4</v>
      </c>
      <c r="CR53" s="16"/>
    </row>
    <row r="54" spans="1:96" ht="31.5">
      <c r="A54" s="21" t="s">
        <v>68</v>
      </c>
      <c r="B54" s="23" t="s">
        <v>7</v>
      </c>
      <c r="C54" s="19" t="s">
        <v>4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7" t="s">
        <v>4</v>
      </c>
      <c r="CR54" s="16"/>
    </row>
    <row r="55" spans="1:96">
      <c r="A55" s="21" t="s">
        <v>55</v>
      </c>
      <c r="B55" s="22" t="s">
        <v>55</v>
      </c>
      <c r="C55" s="19" t="s">
        <v>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7" t="s">
        <v>4</v>
      </c>
      <c r="CR55" s="16"/>
    </row>
    <row r="56" spans="1:96" ht="126">
      <c r="A56" s="21" t="s">
        <v>68</v>
      </c>
      <c r="B56" s="22" t="s">
        <v>70</v>
      </c>
      <c r="C56" s="19" t="s">
        <v>4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7" t="s">
        <v>4</v>
      </c>
      <c r="CR56" s="16"/>
    </row>
    <row r="57" spans="1:96" ht="31.5">
      <c r="A57" s="21" t="s">
        <v>68</v>
      </c>
      <c r="B57" s="23" t="s">
        <v>7</v>
      </c>
      <c r="C57" s="19" t="s">
        <v>4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7" t="s">
        <v>4</v>
      </c>
      <c r="CR57" s="16"/>
    </row>
    <row r="58" spans="1:96" ht="31.5">
      <c r="A58" s="21" t="s">
        <v>68</v>
      </c>
      <c r="B58" s="23" t="s">
        <v>7</v>
      </c>
      <c r="C58" s="19" t="s">
        <v>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7" t="s">
        <v>4</v>
      </c>
      <c r="CR58" s="16"/>
    </row>
    <row r="59" spans="1:96" ht="126">
      <c r="A59" s="21" t="s">
        <v>68</v>
      </c>
      <c r="B59" s="22" t="s">
        <v>69</v>
      </c>
      <c r="C59" s="19" t="s">
        <v>4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7" t="s">
        <v>4</v>
      </c>
      <c r="CR59" s="16"/>
    </row>
    <row r="60" spans="1:96" ht="31.5">
      <c r="A60" s="21" t="s">
        <v>68</v>
      </c>
      <c r="B60" s="23" t="s">
        <v>7</v>
      </c>
      <c r="C60" s="19" t="s">
        <v>4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7" t="s">
        <v>4</v>
      </c>
      <c r="CR60" s="16"/>
    </row>
    <row r="61" spans="1:96" ht="31.5">
      <c r="A61" s="21" t="s">
        <v>68</v>
      </c>
      <c r="B61" s="23" t="s">
        <v>7</v>
      </c>
      <c r="C61" s="19" t="s">
        <v>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7" t="s">
        <v>4</v>
      </c>
      <c r="CR61" s="16"/>
    </row>
    <row r="62" spans="1:96">
      <c r="A62" s="21" t="s">
        <v>55</v>
      </c>
      <c r="B62" s="22" t="s">
        <v>55</v>
      </c>
      <c r="C62" s="19" t="s">
        <v>4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7" t="s">
        <v>4</v>
      </c>
      <c r="CR62" s="16"/>
    </row>
    <row r="63" spans="1:96" ht="110.25">
      <c r="A63" s="21" t="s">
        <v>67</v>
      </c>
      <c r="B63" s="22" t="s">
        <v>66</v>
      </c>
      <c r="C63" s="19" t="s">
        <v>4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7" t="s">
        <v>4</v>
      </c>
      <c r="CR63" s="16"/>
    </row>
    <row r="64" spans="1:96" s="2" customFormat="1" ht="94.5">
      <c r="A64" s="29" t="s">
        <v>64</v>
      </c>
      <c r="B64" s="30" t="s">
        <v>65</v>
      </c>
      <c r="C64" s="19" t="s">
        <v>4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9" t="s">
        <v>4</v>
      </c>
      <c r="CR64" s="16"/>
    </row>
    <row r="65" spans="1:96" ht="31.5">
      <c r="A65" s="21" t="s">
        <v>64</v>
      </c>
      <c r="B65" s="23" t="s">
        <v>7</v>
      </c>
      <c r="C65" s="19" t="s">
        <v>4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7" t="s">
        <v>4</v>
      </c>
      <c r="CR65" s="16"/>
    </row>
    <row r="66" spans="1:96" ht="94.5">
      <c r="A66" s="21" t="s">
        <v>62</v>
      </c>
      <c r="B66" s="22" t="s">
        <v>63</v>
      </c>
      <c r="C66" s="19" t="s">
        <v>4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7" t="s">
        <v>4</v>
      </c>
      <c r="CR66" s="16"/>
    </row>
    <row r="67" spans="1:96" ht="31.5">
      <c r="A67" s="21" t="s">
        <v>62</v>
      </c>
      <c r="B67" s="23" t="s">
        <v>7</v>
      </c>
      <c r="C67" s="19" t="s">
        <v>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7" t="s">
        <v>4</v>
      </c>
      <c r="CR67" s="16"/>
    </row>
    <row r="68" spans="1:96" ht="31.5">
      <c r="A68" s="21" t="s">
        <v>62</v>
      </c>
      <c r="B68" s="23" t="s">
        <v>7</v>
      </c>
      <c r="C68" s="19" t="s">
        <v>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7" t="s">
        <v>4</v>
      </c>
      <c r="CR68" s="16"/>
    </row>
    <row r="69" spans="1:96" s="25" customFormat="1" ht="47.25">
      <c r="A69" s="28" t="s">
        <v>61</v>
      </c>
      <c r="B69" s="27" t="s">
        <v>60</v>
      </c>
      <c r="C69" s="17" t="s">
        <v>49</v>
      </c>
      <c r="D69" s="26" t="s">
        <v>221</v>
      </c>
      <c r="E69" s="26" t="s">
        <v>13</v>
      </c>
      <c r="F69" s="26" t="s">
        <v>13</v>
      </c>
      <c r="G69" s="26" t="s">
        <v>13</v>
      </c>
      <c r="H69" s="26">
        <f>H70+H105+H112</f>
        <v>2.0590000000000002</v>
      </c>
      <c r="I69" s="26">
        <f t="shared" ref="I69:S69" si="12">I70+I105+I112</f>
        <v>23.928000000000001</v>
      </c>
      <c r="J69" s="26">
        <v>0</v>
      </c>
      <c r="K69" s="26">
        <f t="shared" si="12"/>
        <v>1.9969999999999999</v>
      </c>
      <c r="L69" s="26">
        <f t="shared" si="12"/>
        <v>10.542999999999999</v>
      </c>
      <c r="M69" s="26">
        <f t="shared" si="12"/>
        <v>0</v>
      </c>
      <c r="N69" s="26">
        <f t="shared" si="12"/>
        <v>0</v>
      </c>
      <c r="O69" s="26">
        <f t="shared" si="12"/>
        <v>0</v>
      </c>
      <c r="P69" s="26">
        <f t="shared" si="12"/>
        <v>235.00999999999996</v>
      </c>
      <c r="Q69" s="26">
        <f t="shared" si="12"/>
        <v>235.00999999999996</v>
      </c>
      <c r="R69" s="26">
        <f t="shared" si="12"/>
        <v>24.707000000000001</v>
      </c>
      <c r="S69" s="26">
        <f t="shared" si="12"/>
        <v>24.707000000000001</v>
      </c>
      <c r="T69" s="26">
        <f t="shared" ref="T69" si="13">T70+T105+T112</f>
        <v>213.97799999999998</v>
      </c>
      <c r="U69" s="26">
        <f t="shared" ref="U69" si="14">U70+U105+U112</f>
        <v>10.542999999999999</v>
      </c>
      <c r="V69" s="26">
        <f t="shared" ref="V69" si="15">V70+V105+V112</f>
        <v>5.7349999999999994</v>
      </c>
      <c r="W69" s="26">
        <f t="shared" ref="W69" si="16">W70+W105+W112</f>
        <v>208.24299999999999</v>
      </c>
      <c r="X69" s="26">
        <f t="shared" ref="X69" si="17">X70+X105+X112</f>
        <v>0</v>
      </c>
      <c r="Y69" s="26">
        <f t="shared" ref="Y69" si="18">Y70+Y105+Y112</f>
        <v>5.7349999999999994</v>
      </c>
      <c r="Z69" s="26">
        <f t="shared" ref="Z69" si="19">Z70+Z105+Z112</f>
        <v>0</v>
      </c>
      <c r="AA69" s="26">
        <f t="shared" ref="AA69" si="20">AA70+AA105+AA112</f>
        <v>0</v>
      </c>
      <c r="AB69" s="26">
        <f t="shared" ref="AB69" si="21">AB70+AB105+AB112</f>
        <v>0</v>
      </c>
      <c r="AC69" s="26">
        <f t="shared" ref="AC69" si="22">AC70+AC105+AC112</f>
        <v>0</v>
      </c>
      <c r="AD69" s="26">
        <f t="shared" ref="AD69" si="23">AD70+AD105+AD112</f>
        <v>10.542999999999999</v>
      </c>
      <c r="AE69" s="26">
        <f t="shared" ref="AE69" si="24">AE70+AE105+AE112</f>
        <v>0</v>
      </c>
      <c r="AF69" s="26">
        <f t="shared" ref="AF69" si="25">AF70+AF105+AF112</f>
        <v>0</v>
      </c>
      <c r="AG69" s="26">
        <f t="shared" ref="AG69:AH69" si="26">AG70+AG105+AG112</f>
        <v>10.542999999999999</v>
      </c>
      <c r="AH69" s="26">
        <f t="shared" si="26"/>
        <v>0</v>
      </c>
      <c r="AI69" s="26">
        <f>AI70+AI112</f>
        <v>75.804999999999993</v>
      </c>
      <c r="AJ69" s="26">
        <v>0</v>
      </c>
      <c r="AK69" s="26">
        <v>0</v>
      </c>
      <c r="AL69" s="26">
        <f>AI69</f>
        <v>75.804999999999993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f>AS70+AS112</f>
        <v>31.524000000000001</v>
      </c>
      <c r="AT69" s="26">
        <v>0</v>
      </c>
      <c r="AU69" s="26">
        <v>0</v>
      </c>
      <c r="AV69" s="26">
        <f>AS69</f>
        <v>31.524000000000001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f>BC70+BC112</f>
        <v>37.236000000000004</v>
      </c>
      <c r="BD69" s="26">
        <v>0</v>
      </c>
      <c r="BE69" s="26">
        <v>0</v>
      </c>
      <c r="BF69" s="26">
        <f>BC69</f>
        <v>37.236000000000004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f>BM70+BM112</f>
        <v>33.683999999999997</v>
      </c>
      <c r="BN69" s="26">
        <v>0</v>
      </c>
      <c r="BO69" s="26">
        <v>0</v>
      </c>
      <c r="BP69" s="26">
        <f>BM69</f>
        <v>33.683999999999997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f>BW70+BW112</f>
        <v>29.994</v>
      </c>
      <c r="BX69" s="26">
        <v>0</v>
      </c>
      <c r="BY69" s="26">
        <v>0</v>
      </c>
      <c r="BZ69" s="26">
        <f>BW69</f>
        <v>29.994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f>CG70+CG112</f>
        <v>208.24299999999999</v>
      </c>
      <c r="CH69" s="26">
        <v>0</v>
      </c>
      <c r="CI69" s="26">
        <v>0</v>
      </c>
      <c r="CJ69" s="26">
        <f>CJ70</f>
        <v>18.193000000000001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17" t="s">
        <v>4</v>
      </c>
      <c r="CR69" s="71"/>
    </row>
    <row r="70" spans="1:96" s="25" customFormat="1" ht="78.75">
      <c r="A70" s="28" t="s">
        <v>59</v>
      </c>
      <c r="B70" s="27" t="s">
        <v>58</v>
      </c>
      <c r="C70" s="17" t="s">
        <v>49</v>
      </c>
      <c r="D70" s="26" t="s">
        <v>221</v>
      </c>
      <c r="E70" s="26" t="s">
        <v>13</v>
      </c>
      <c r="F70" s="26" t="s">
        <v>13</v>
      </c>
      <c r="G70" s="26" t="s">
        <v>13</v>
      </c>
      <c r="H70" s="26">
        <f>H71</f>
        <v>1.1400000000000003</v>
      </c>
      <c r="I70" s="26">
        <f>I71</f>
        <v>18.193000000000001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f>P71</f>
        <v>39.224999999999987</v>
      </c>
      <c r="Q70" s="26">
        <f t="shared" ref="Q70:Q71" si="27">P70</f>
        <v>39.224999999999987</v>
      </c>
      <c r="R70" s="26">
        <v>0</v>
      </c>
      <c r="S70" s="26">
        <v>0</v>
      </c>
      <c r="T70" s="26">
        <f>T71</f>
        <v>18.193000000000001</v>
      </c>
      <c r="U70" s="26">
        <v>0</v>
      </c>
      <c r="V70" s="26">
        <v>0</v>
      </c>
      <c r="W70" s="26">
        <f t="shared" ref="W70:W100" si="28">T70</f>
        <v>18.193000000000001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f>AI71</f>
        <v>4.835</v>
      </c>
      <c r="AJ70" s="26">
        <v>0</v>
      </c>
      <c r="AK70" s="26">
        <v>0</v>
      </c>
      <c r="AL70" s="26">
        <f>AL71</f>
        <v>4.835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f>AS70</f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f>BC71</f>
        <v>0.51800000000000002</v>
      </c>
      <c r="BD70" s="26">
        <v>0</v>
      </c>
      <c r="BE70" s="26">
        <v>0</v>
      </c>
      <c r="BF70" s="26">
        <f>BC70</f>
        <v>0.51800000000000002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f>BM71</f>
        <v>6.766</v>
      </c>
      <c r="BN70" s="26">
        <v>0</v>
      </c>
      <c r="BO70" s="26">
        <v>0</v>
      </c>
      <c r="BP70" s="26">
        <f>BM70</f>
        <v>6.766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f>BW71</f>
        <v>6.0739999999999998</v>
      </c>
      <c r="BX70" s="26">
        <v>0</v>
      </c>
      <c r="BY70" s="26">
        <v>0</v>
      </c>
      <c r="BZ70" s="26">
        <f>BW70</f>
        <v>6.0739999999999998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f>CG71</f>
        <v>18.193000000000001</v>
      </c>
      <c r="CH70" s="26">
        <v>0</v>
      </c>
      <c r="CI70" s="26">
        <v>0</v>
      </c>
      <c r="CJ70" s="26">
        <f>CJ71</f>
        <v>18.193000000000001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17" t="s">
        <v>4</v>
      </c>
      <c r="CR70" s="71"/>
    </row>
    <row r="71" spans="1:96" s="25" customFormat="1" ht="47.25">
      <c r="A71" s="28" t="s">
        <v>56</v>
      </c>
      <c r="B71" s="27" t="s">
        <v>57</v>
      </c>
      <c r="C71" s="17" t="s">
        <v>49</v>
      </c>
      <c r="D71" s="26" t="s">
        <v>221</v>
      </c>
      <c r="E71" s="26" t="s">
        <v>13</v>
      </c>
      <c r="F71" s="26" t="s">
        <v>13</v>
      </c>
      <c r="G71" s="26" t="s">
        <v>13</v>
      </c>
      <c r="H71" s="26">
        <f>H72+H73+H74+H75+H76+H77+H78+H79+H80+H81+H82+H83+H84+H85+H86+H87+H88+H90+H89+H91+H92+H93+H94+H95+H96+H97+H98+H99+H100+H101</f>
        <v>1.1400000000000003</v>
      </c>
      <c r="I71" s="26">
        <f>I72+I73+I74+I75+I76+I77+I78+I79+I80+I81+I82+I83+I84+I85+I86+I87+I88+I89+I90+I91+I92+I93+I94+I95+I96+I97+I98+I99+I100+I101</f>
        <v>18.193000000000001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f>P72+P73+P74+P75+P76+P77+P78+P79+P80+P81+P82+P83+P84+P85+P86+P87+P88+P89+P90+P91+P92+P93+P94+P95+P96+P97+P98+P99+P100+P101</f>
        <v>39.224999999999987</v>
      </c>
      <c r="Q71" s="26">
        <f t="shared" si="27"/>
        <v>39.224999999999987</v>
      </c>
      <c r="R71" s="26">
        <v>0</v>
      </c>
      <c r="S71" s="26">
        <v>0</v>
      </c>
      <c r="T71" s="26">
        <f>T72+T73+T74+T75+T76+T77+T78+T79+T80+T81+T82+T83+T84+T85+T86+T87+T88+T89+T90+T91+T92+T93+T94+T95+T96+T97+T98+T99+T100+T101</f>
        <v>18.193000000000001</v>
      </c>
      <c r="U71" s="26">
        <v>0</v>
      </c>
      <c r="V71" s="26">
        <v>0</v>
      </c>
      <c r="W71" s="26">
        <f t="shared" si="28"/>
        <v>18.193000000000001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f>AI72+AI73+AI74+AI75+AI76+AI77+AI78+AI79</f>
        <v>4.835</v>
      </c>
      <c r="AJ71" s="26">
        <v>0</v>
      </c>
      <c r="AK71" s="26">
        <v>0</v>
      </c>
      <c r="AL71" s="26">
        <f>AL72+AL73+AL74+AL75+AL76+AL77+AL78+AL79</f>
        <v>4.835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f>AS72</f>
        <v>0</v>
      </c>
      <c r="AT71" s="26">
        <v>0</v>
      </c>
      <c r="AU71" s="26">
        <v>0</v>
      </c>
      <c r="AV71" s="26">
        <f>AS71</f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f>BC80</f>
        <v>0.51800000000000002</v>
      </c>
      <c r="BD71" s="26">
        <v>0</v>
      </c>
      <c r="BE71" s="26">
        <v>0</v>
      </c>
      <c r="BF71" s="26">
        <f>BC71</f>
        <v>0.51800000000000002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f>BM81+BM82+BM83+BM84+BM85+BM86+BM87+BM88+BM89+BM90</f>
        <v>6.766</v>
      </c>
      <c r="BN71" s="26">
        <v>0</v>
      </c>
      <c r="BO71" s="26">
        <v>0</v>
      </c>
      <c r="BP71" s="26">
        <f>BM71</f>
        <v>6.766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f>BW91+BW92+BW93+BW94+BW95+BW96+BW97+BW98+BW99+BW100+BW101</f>
        <v>6.0739999999999998</v>
      </c>
      <c r="BX71" s="26">
        <v>0</v>
      </c>
      <c r="BY71" s="26">
        <v>0</v>
      </c>
      <c r="BZ71" s="26">
        <f>BW71</f>
        <v>6.0739999999999998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f>CG72+CG73+CG74+CG75+CG76+CG77+CG78+CG79+CG80+CG81+CG82+CG83+CG84+CG85+CG86+CG87+CG88+CG89+CG90+CG91+CG92+CG93+CG94+CG95+CG96+CG97+CG98+CG99+CG100+CG101</f>
        <v>18.193000000000001</v>
      </c>
      <c r="CH71" s="26">
        <v>0</v>
      </c>
      <c r="CI71" s="26">
        <v>0</v>
      </c>
      <c r="CJ71" s="26">
        <f>CG71</f>
        <v>18.193000000000001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17" t="s">
        <v>4</v>
      </c>
      <c r="CR71" s="71"/>
    </row>
    <row r="72" spans="1:96" s="2" customFormat="1" ht="63">
      <c r="A72" s="29" t="s">
        <v>56</v>
      </c>
      <c r="B72" s="67" t="s">
        <v>214</v>
      </c>
      <c r="C72" s="66" t="s">
        <v>317</v>
      </c>
      <c r="D72" s="18" t="s">
        <v>221</v>
      </c>
      <c r="E72" s="65">
        <v>2020</v>
      </c>
      <c r="F72" s="65">
        <v>2020</v>
      </c>
      <c r="G72" s="65" t="s">
        <v>13</v>
      </c>
      <c r="H72" s="18">
        <v>0.05</v>
      </c>
      <c r="I72" s="18">
        <f>T72</f>
        <v>0.83599999999999997</v>
      </c>
      <c r="J72" s="18" t="s">
        <v>13</v>
      </c>
      <c r="K72" s="18" t="s">
        <v>13</v>
      </c>
      <c r="L72" s="18" t="s">
        <v>13</v>
      </c>
      <c r="M72" s="18" t="s">
        <v>13</v>
      </c>
      <c r="N72" s="18" t="s">
        <v>13</v>
      </c>
      <c r="O72" s="18">
        <v>0</v>
      </c>
      <c r="P72" s="18">
        <v>1.466</v>
      </c>
      <c r="Q72" s="18">
        <v>1.466</v>
      </c>
      <c r="R72" s="18" t="s">
        <v>13</v>
      </c>
      <c r="S72" s="18" t="s">
        <v>13</v>
      </c>
      <c r="T72" s="18">
        <v>0.83599999999999997</v>
      </c>
      <c r="U72" s="18">
        <v>0</v>
      </c>
      <c r="V72" s="18">
        <v>0</v>
      </c>
      <c r="W72" s="18">
        <f t="shared" si="28"/>
        <v>0.83599999999999997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f t="shared" ref="AI72:AI79" si="29">T72</f>
        <v>0.83599999999999997</v>
      </c>
      <c r="AJ72" s="18">
        <v>0</v>
      </c>
      <c r="AK72" s="18">
        <v>0</v>
      </c>
      <c r="AL72" s="18">
        <f>AI72</f>
        <v>0.83599999999999997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f t="shared" ref="CG72:CG79" si="30">AI72</f>
        <v>0.83599999999999997</v>
      </c>
      <c r="CH72" s="18">
        <v>0</v>
      </c>
      <c r="CI72" s="18">
        <v>0</v>
      </c>
      <c r="CJ72" s="18">
        <f>CG72</f>
        <v>0.83599999999999997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9" t="s">
        <v>4</v>
      </c>
      <c r="CR72" s="16"/>
    </row>
    <row r="73" spans="1:96" s="2" customFormat="1" ht="63">
      <c r="A73" s="29" t="s">
        <v>56</v>
      </c>
      <c r="B73" s="67" t="s">
        <v>215</v>
      </c>
      <c r="C73" s="66" t="s">
        <v>265</v>
      </c>
      <c r="D73" s="18" t="s">
        <v>221</v>
      </c>
      <c r="E73" s="65">
        <v>2020</v>
      </c>
      <c r="F73" s="65">
        <v>2020</v>
      </c>
      <c r="G73" s="65" t="s">
        <v>13</v>
      </c>
      <c r="H73" s="18">
        <v>0.04</v>
      </c>
      <c r="I73" s="18">
        <v>0.64200000000000002</v>
      </c>
      <c r="J73" s="18" t="s">
        <v>13</v>
      </c>
      <c r="K73" s="18" t="s">
        <v>13</v>
      </c>
      <c r="L73" s="18" t="s">
        <v>13</v>
      </c>
      <c r="M73" s="18" t="s">
        <v>13</v>
      </c>
      <c r="N73" s="18" t="s">
        <v>13</v>
      </c>
      <c r="O73" s="18">
        <v>0</v>
      </c>
      <c r="P73" s="18">
        <v>1.351</v>
      </c>
      <c r="Q73" s="18">
        <v>1.351</v>
      </c>
      <c r="R73" s="18" t="s">
        <v>13</v>
      </c>
      <c r="S73" s="18" t="s">
        <v>13</v>
      </c>
      <c r="T73" s="18">
        <f t="shared" ref="T73:T80" si="31">I73</f>
        <v>0.64200000000000002</v>
      </c>
      <c r="U73" s="18">
        <v>0</v>
      </c>
      <c r="V73" s="18">
        <v>0</v>
      </c>
      <c r="W73" s="18">
        <f t="shared" si="28"/>
        <v>0.64200000000000002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0.64200000000000002</v>
      </c>
      <c r="AJ73" s="18">
        <v>0</v>
      </c>
      <c r="AK73" s="18">
        <v>0</v>
      </c>
      <c r="AL73" s="18">
        <f t="shared" ref="AL73:AL80" si="32">AI73</f>
        <v>0.64200000000000002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f t="shared" si="30"/>
        <v>0.64200000000000002</v>
      </c>
      <c r="CH73" s="18">
        <v>0</v>
      </c>
      <c r="CI73" s="18">
        <v>0</v>
      </c>
      <c r="CJ73" s="18">
        <f t="shared" ref="CJ73:CJ78" si="33">CG73</f>
        <v>0.64200000000000002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9" t="s">
        <v>4</v>
      </c>
      <c r="CR73" s="16"/>
    </row>
    <row r="74" spans="1:96" s="2" customFormat="1" ht="63">
      <c r="A74" s="29" t="s">
        <v>56</v>
      </c>
      <c r="B74" s="67" t="s">
        <v>216</v>
      </c>
      <c r="C74" s="66" t="s">
        <v>266</v>
      </c>
      <c r="D74" s="18" t="s">
        <v>221</v>
      </c>
      <c r="E74" s="65">
        <v>2020</v>
      </c>
      <c r="F74" s="65">
        <v>2020</v>
      </c>
      <c r="G74" s="65" t="s">
        <v>13</v>
      </c>
      <c r="H74" s="18">
        <v>0.04</v>
      </c>
      <c r="I74" s="18">
        <f>T74</f>
        <v>0.51900000000000002</v>
      </c>
      <c r="J74" s="18" t="s">
        <v>13</v>
      </c>
      <c r="K74" s="18" t="s">
        <v>13</v>
      </c>
      <c r="L74" s="18" t="s">
        <v>13</v>
      </c>
      <c r="M74" s="18" t="s">
        <v>13</v>
      </c>
      <c r="N74" s="18" t="s">
        <v>13</v>
      </c>
      <c r="O74" s="18">
        <v>0</v>
      </c>
      <c r="P74" s="18">
        <v>1.278</v>
      </c>
      <c r="Q74" s="18">
        <v>1.278</v>
      </c>
      <c r="R74" s="18" t="s">
        <v>13</v>
      </c>
      <c r="S74" s="18" t="s">
        <v>13</v>
      </c>
      <c r="T74" s="18">
        <f>W74</f>
        <v>0.51900000000000002</v>
      </c>
      <c r="U74" s="18">
        <v>0</v>
      </c>
      <c r="V74" s="18">
        <v>0</v>
      </c>
      <c r="W74" s="18">
        <f>AI74</f>
        <v>0.51900000000000002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0.51900000000000002</v>
      </c>
      <c r="AJ74" s="18">
        <v>0</v>
      </c>
      <c r="AK74" s="18">
        <v>0</v>
      </c>
      <c r="AL74" s="18">
        <f t="shared" si="32"/>
        <v>0.51900000000000002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f t="shared" si="30"/>
        <v>0.51900000000000002</v>
      </c>
      <c r="CH74" s="18">
        <v>0</v>
      </c>
      <c r="CI74" s="18">
        <v>0</v>
      </c>
      <c r="CJ74" s="18">
        <f t="shared" si="33"/>
        <v>0.51900000000000002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9" t="s">
        <v>4</v>
      </c>
      <c r="CR74" s="16"/>
    </row>
    <row r="75" spans="1:96" s="2" customFormat="1" ht="63">
      <c r="A75" s="29" t="s">
        <v>56</v>
      </c>
      <c r="B75" s="67" t="s">
        <v>217</v>
      </c>
      <c r="C75" s="66" t="s">
        <v>267</v>
      </c>
      <c r="D75" s="18" t="s">
        <v>221</v>
      </c>
      <c r="E75" s="65">
        <v>2020</v>
      </c>
      <c r="F75" s="65">
        <v>2020</v>
      </c>
      <c r="G75" s="65" t="s">
        <v>13</v>
      </c>
      <c r="H75" s="18">
        <v>0.04</v>
      </c>
      <c r="I75" s="18">
        <v>0.64200000000000002</v>
      </c>
      <c r="J75" s="18" t="s">
        <v>13</v>
      </c>
      <c r="K75" s="18" t="s">
        <v>13</v>
      </c>
      <c r="L75" s="18" t="s">
        <v>13</v>
      </c>
      <c r="M75" s="18" t="s">
        <v>13</v>
      </c>
      <c r="N75" s="18" t="s">
        <v>13</v>
      </c>
      <c r="O75" s="18">
        <v>0</v>
      </c>
      <c r="P75" s="18">
        <v>1.351</v>
      </c>
      <c r="Q75" s="18">
        <v>1.351</v>
      </c>
      <c r="R75" s="18" t="s">
        <v>13</v>
      </c>
      <c r="S75" s="18" t="s">
        <v>13</v>
      </c>
      <c r="T75" s="18">
        <f t="shared" si="31"/>
        <v>0.64200000000000002</v>
      </c>
      <c r="U75" s="18">
        <v>0</v>
      </c>
      <c r="V75" s="18">
        <v>0</v>
      </c>
      <c r="W75" s="18">
        <f t="shared" si="28"/>
        <v>0.64200000000000002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f t="shared" si="29"/>
        <v>0.64200000000000002</v>
      </c>
      <c r="AJ75" s="18">
        <v>0</v>
      </c>
      <c r="AK75" s="18">
        <v>0</v>
      </c>
      <c r="AL75" s="18">
        <f t="shared" si="32"/>
        <v>0.64200000000000002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f t="shared" si="30"/>
        <v>0.64200000000000002</v>
      </c>
      <c r="CH75" s="18">
        <v>0</v>
      </c>
      <c r="CI75" s="18">
        <v>0</v>
      </c>
      <c r="CJ75" s="18">
        <f t="shared" si="33"/>
        <v>0.64200000000000002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9" t="s">
        <v>4</v>
      </c>
      <c r="CR75" s="16"/>
    </row>
    <row r="76" spans="1:96" s="2" customFormat="1" ht="63">
      <c r="A76" s="29" t="s">
        <v>56</v>
      </c>
      <c r="B76" s="67" t="s">
        <v>218</v>
      </c>
      <c r="C76" s="66" t="s">
        <v>268</v>
      </c>
      <c r="D76" s="18" t="s">
        <v>221</v>
      </c>
      <c r="E76" s="65">
        <v>2020</v>
      </c>
      <c r="F76" s="65">
        <v>2020</v>
      </c>
      <c r="G76" s="65" t="s">
        <v>13</v>
      </c>
      <c r="H76" s="18">
        <v>0.04</v>
      </c>
      <c r="I76" s="18">
        <v>0.51800000000000002</v>
      </c>
      <c r="J76" s="18" t="s">
        <v>13</v>
      </c>
      <c r="K76" s="18" t="s">
        <v>13</v>
      </c>
      <c r="L76" s="18" t="s">
        <v>13</v>
      </c>
      <c r="M76" s="18" t="s">
        <v>13</v>
      </c>
      <c r="N76" s="18" t="s">
        <v>13</v>
      </c>
      <c r="O76" s="18">
        <v>0</v>
      </c>
      <c r="P76" s="18">
        <v>1.278</v>
      </c>
      <c r="Q76" s="18">
        <v>1.278</v>
      </c>
      <c r="R76" s="18" t="s">
        <v>13</v>
      </c>
      <c r="S76" s="18" t="s">
        <v>13</v>
      </c>
      <c r="T76" s="18">
        <f t="shared" si="31"/>
        <v>0.51800000000000002</v>
      </c>
      <c r="U76" s="18">
        <v>0</v>
      </c>
      <c r="V76" s="18">
        <v>0</v>
      </c>
      <c r="W76" s="18">
        <f t="shared" si="28"/>
        <v>0.51800000000000002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f t="shared" si="29"/>
        <v>0.51800000000000002</v>
      </c>
      <c r="AJ76" s="18">
        <v>0</v>
      </c>
      <c r="AK76" s="18">
        <v>0</v>
      </c>
      <c r="AL76" s="18">
        <f>AI76</f>
        <v>0.51800000000000002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f t="shared" si="30"/>
        <v>0.51800000000000002</v>
      </c>
      <c r="CH76" s="18">
        <v>0</v>
      </c>
      <c r="CI76" s="18">
        <v>0</v>
      </c>
      <c r="CJ76" s="18">
        <f>CG76</f>
        <v>0.51800000000000002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9" t="s">
        <v>4</v>
      </c>
      <c r="CR76" s="16"/>
    </row>
    <row r="77" spans="1:96" s="2" customFormat="1" ht="63">
      <c r="A77" s="29" t="s">
        <v>56</v>
      </c>
      <c r="B77" s="67" t="s">
        <v>257</v>
      </c>
      <c r="C77" s="66" t="s">
        <v>269</v>
      </c>
      <c r="D77" s="18" t="s">
        <v>221</v>
      </c>
      <c r="E77" s="65">
        <v>2020</v>
      </c>
      <c r="F77" s="65">
        <v>2020</v>
      </c>
      <c r="G77" s="65" t="s">
        <v>13</v>
      </c>
      <c r="H77" s="18">
        <v>0.04</v>
      </c>
      <c r="I77" s="18">
        <v>0.51800000000000002</v>
      </c>
      <c r="J77" s="18" t="s">
        <v>13</v>
      </c>
      <c r="K77" s="18" t="s">
        <v>13</v>
      </c>
      <c r="L77" s="18" t="s">
        <v>13</v>
      </c>
      <c r="M77" s="18" t="s">
        <v>13</v>
      </c>
      <c r="N77" s="18" t="s">
        <v>13</v>
      </c>
      <c r="O77" s="18">
        <v>0</v>
      </c>
      <c r="P77" s="18">
        <v>1.278</v>
      </c>
      <c r="Q77" s="18">
        <v>1.278</v>
      </c>
      <c r="R77" s="18" t="s">
        <v>13</v>
      </c>
      <c r="S77" s="18" t="s">
        <v>13</v>
      </c>
      <c r="T77" s="18">
        <f t="shared" si="31"/>
        <v>0.51800000000000002</v>
      </c>
      <c r="U77" s="18">
        <v>0</v>
      </c>
      <c r="V77" s="18">
        <v>0</v>
      </c>
      <c r="W77" s="18">
        <f>T77</f>
        <v>0.51800000000000002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f t="shared" si="29"/>
        <v>0.51800000000000002</v>
      </c>
      <c r="AJ77" s="18">
        <v>0</v>
      </c>
      <c r="AK77" s="18">
        <v>0</v>
      </c>
      <c r="AL77" s="18">
        <f t="shared" si="32"/>
        <v>0.51800000000000002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f t="shared" si="30"/>
        <v>0.51800000000000002</v>
      </c>
      <c r="CH77" s="18">
        <v>0</v>
      </c>
      <c r="CI77" s="18">
        <v>0</v>
      </c>
      <c r="CJ77" s="18">
        <f t="shared" si="33"/>
        <v>0.51800000000000002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9" t="s">
        <v>4</v>
      </c>
      <c r="CR77" s="16"/>
    </row>
    <row r="78" spans="1:96" s="2" customFormat="1" ht="63">
      <c r="A78" s="29" t="s">
        <v>56</v>
      </c>
      <c r="B78" s="67" t="s">
        <v>219</v>
      </c>
      <c r="C78" s="66" t="s">
        <v>270</v>
      </c>
      <c r="D78" s="18" t="s">
        <v>221</v>
      </c>
      <c r="E78" s="65">
        <v>2020</v>
      </c>
      <c r="F78" s="65">
        <v>2020</v>
      </c>
      <c r="G78" s="65" t="s">
        <v>13</v>
      </c>
      <c r="H78" s="18">
        <v>0.04</v>
      </c>
      <c r="I78" s="18">
        <v>0.64200000000000002</v>
      </c>
      <c r="J78" s="18" t="s">
        <v>13</v>
      </c>
      <c r="K78" s="18" t="s">
        <v>13</v>
      </c>
      <c r="L78" s="18" t="s">
        <v>13</v>
      </c>
      <c r="M78" s="18" t="s">
        <v>13</v>
      </c>
      <c r="N78" s="18" t="s">
        <v>13</v>
      </c>
      <c r="O78" s="18">
        <v>0</v>
      </c>
      <c r="P78" s="18">
        <v>1.351</v>
      </c>
      <c r="Q78" s="18">
        <v>1.351</v>
      </c>
      <c r="R78" s="18" t="s">
        <v>13</v>
      </c>
      <c r="S78" s="18" t="s">
        <v>13</v>
      </c>
      <c r="T78" s="18">
        <f t="shared" si="31"/>
        <v>0.64200000000000002</v>
      </c>
      <c r="U78" s="18">
        <v>0</v>
      </c>
      <c r="V78" s="18">
        <v>0</v>
      </c>
      <c r="W78" s="18">
        <f t="shared" si="28"/>
        <v>0.64200000000000002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f t="shared" si="29"/>
        <v>0.64200000000000002</v>
      </c>
      <c r="AJ78" s="18">
        <v>0</v>
      </c>
      <c r="AK78" s="18">
        <v>0</v>
      </c>
      <c r="AL78" s="18">
        <f>AI78</f>
        <v>0.64200000000000002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f t="shared" si="30"/>
        <v>0.64200000000000002</v>
      </c>
      <c r="CH78" s="18">
        <v>0</v>
      </c>
      <c r="CI78" s="18">
        <v>0</v>
      </c>
      <c r="CJ78" s="18">
        <f t="shared" si="33"/>
        <v>0.64200000000000002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9" t="s">
        <v>4</v>
      </c>
      <c r="CR78" s="16"/>
    </row>
    <row r="79" spans="1:96" s="2" customFormat="1" ht="63">
      <c r="A79" s="29" t="s">
        <v>56</v>
      </c>
      <c r="B79" s="67" t="s">
        <v>220</v>
      </c>
      <c r="C79" s="66" t="s">
        <v>271</v>
      </c>
      <c r="D79" s="18" t="s">
        <v>221</v>
      </c>
      <c r="E79" s="65">
        <v>2020</v>
      </c>
      <c r="F79" s="65">
        <v>2020</v>
      </c>
      <c r="G79" s="65" t="s">
        <v>13</v>
      </c>
      <c r="H79" s="18">
        <v>0.04</v>
      </c>
      <c r="I79" s="18">
        <v>0.51800000000000002</v>
      </c>
      <c r="J79" s="18" t="s">
        <v>13</v>
      </c>
      <c r="K79" s="18" t="s">
        <v>13</v>
      </c>
      <c r="L79" s="18" t="s">
        <v>13</v>
      </c>
      <c r="M79" s="18" t="s">
        <v>13</v>
      </c>
      <c r="N79" s="18" t="s">
        <v>13</v>
      </c>
      <c r="O79" s="18">
        <v>0</v>
      </c>
      <c r="P79" s="18">
        <v>1.278</v>
      </c>
      <c r="Q79" s="18">
        <v>1.278</v>
      </c>
      <c r="R79" s="18" t="s">
        <v>13</v>
      </c>
      <c r="S79" s="18" t="s">
        <v>13</v>
      </c>
      <c r="T79" s="18">
        <f t="shared" si="31"/>
        <v>0.51800000000000002</v>
      </c>
      <c r="U79" s="18">
        <v>0</v>
      </c>
      <c r="V79" s="18">
        <v>0</v>
      </c>
      <c r="W79" s="18">
        <f t="shared" si="28"/>
        <v>0.51800000000000002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f t="shared" si="29"/>
        <v>0.51800000000000002</v>
      </c>
      <c r="AJ79" s="18">
        <v>0</v>
      </c>
      <c r="AK79" s="18">
        <v>0</v>
      </c>
      <c r="AL79" s="18">
        <f t="shared" si="32"/>
        <v>0.51800000000000002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f t="shared" si="30"/>
        <v>0.51800000000000002</v>
      </c>
      <c r="CH79" s="18">
        <v>0</v>
      </c>
      <c r="CI79" s="18">
        <v>0</v>
      </c>
      <c r="CJ79" s="18">
        <f>CG79</f>
        <v>0.51800000000000002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9" t="s">
        <v>4</v>
      </c>
      <c r="CR79" s="16"/>
    </row>
    <row r="80" spans="1:96" s="2" customFormat="1" ht="63">
      <c r="A80" s="29" t="s">
        <v>56</v>
      </c>
      <c r="B80" s="67" t="s">
        <v>229</v>
      </c>
      <c r="C80" s="66" t="s">
        <v>272</v>
      </c>
      <c r="D80" s="18" t="s">
        <v>221</v>
      </c>
      <c r="E80" s="65">
        <v>2022</v>
      </c>
      <c r="F80" s="65">
        <v>2022</v>
      </c>
      <c r="G80" s="65" t="s">
        <v>13</v>
      </c>
      <c r="H80" s="18">
        <v>0.04</v>
      </c>
      <c r="I80" s="18">
        <v>0.51800000000000002</v>
      </c>
      <c r="J80" s="18" t="s">
        <v>13</v>
      </c>
      <c r="K80" s="18" t="s">
        <v>13</v>
      </c>
      <c r="L80" s="18" t="s">
        <v>13</v>
      </c>
      <c r="M80" s="18" t="s">
        <v>13</v>
      </c>
      <c r="N80" s="18" t="s">
        <v>13</v>
      </c>
      <c r="O80" s="18">
        <v>0</v>
      </c>
      <c r="P80" s="18">
        <v>1.278</v>
      </c>
      <c r="Q80" s="18">
        <v>1.278</v>
      </c>
      <c r="R80" s="18" t="s">
        <v>13</v>
      </c>
      <c r="S80" s="18" t="s">
        <v>13</v>
      </c>
      <c r="T80" s="18">
        <f t="shared" si="31"/>
        <v>0.51800000000000002</v>
      </c>
      <c r="U80" s="18">
        <v>0</v>
      </c>
      <c r="V80" s="18">
        <v>0</v>
      </c>
      <c r="W80" s="18">
        <f t="shared" si="28"/>
        <v>0.51800000000000002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f t="shared" si="32"/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0.51800000000000002</v>
      </c>
      <c r="BD80" s="18">
        <v>0</v>
      </c>
      <c r="BE80" s="18">
        <v>0</v>
      </c>
      <c r="BF80" s="18">
        <f>BC80</f>
        <v>0.51800000000000002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f>BC80</f>
        <v>0.51800000000000002</v>
      </c>
      <c r="CH80" s="18">
        <v>0</v>
      </c>
      <c r="CI80" s="18">
        <v>0</v>
      </c>
      <c r="CJ80" s="18">
        <f>CG80</f>
        <v>0.51800000000000002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9" t="s">
        <v>4</v>
      </c>
      <c r="CR80" s="16"/>
    </row>
    <row r="81" spans="1:96" s="2" customFormat="1" ht="63">
      <c r="A81" s="29" t="s">
        <v>56</v>
      </c>
      <c r="B81" s="67" t="s">
        <v>231</v>
      </c>
      <c r="C81" s="66" t="s">
        <v>273</v>
      </c>
      <c r="D81" s="18" t="s">
        <v>221</v>
      </c>
      <c r="E81" s="65">
        <v>2023</v>
      </c>
      <c r="F81" s="65">
        <v>2023</v>
      </c>
      <c r="G81" s="65" t="s">
        <v>13</v>
      </c>
      <c r="H81" s="18">
        <v>0.05</v>
      </c>
      <c r="I81" s="18">
        <v>0.83499999999999996</v>
      </c>
      <c r="J81" s="18" t="s">
        <v>13</v>
      </c>
      <c r="K81" s="18" t="s">
        <v>13</v>
      </c>
      <c r="L81" s="18" t="s">
        <v>13</v>
      </c>
      <c r="M81" s="18" t="s">
        <v>13</v>
      </c>
      <c r="N81" s="18" t="s">
        <v>13</v>
      </c>
      <c r="O81" s="18">
        <v>0</v>
      </c>
      <c r="P81" s="18">
        <v>1.466</v>
      </c>
      <c r="Q81" s="18">
        <v>1.466</v>
      </c>
      <c r="R81" s="18" t="s">
        <v>13</v>
      </c>
      <c r="S81" s="18" t="s">
        <v>13</v>
      </c>
      <c r="T81" s="18">
        <f t="shared" ref="T81:T101" si="34">I81</f>
        <v>0.83499999999999996</v>
      </c>
      <c r="U81" s="18">
        <v>0</v>
      </c>
      <c r="V81" s="18">
        <v>0</v>
      </c>
      <c r="W81" s="18">
        <f t="shared" si="28"/>
        <v>0.83499999999999996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f>T81</f>
        <v>0.83499999999999996</v>
      </c>
      <c r="BN81" s="18">
        <v>0</v>
      </c>
      <c r="BO81" s="18">
        <v>0</v>
      </c>
      <c r="BP81" s="18">
        <f>BM81</f>
        <v>0.83499999999999996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f>BM81</f>
        <v>0.83499999999999996</v>
      </c>
      <c r="CH81" s="18">
        <v>0</v>
      </c>
      <c r="CI81" s="18">
        <v>0</v>
      </c>
      <c r="CJ81" s="18">
        <f>CG81</f>
        <v>0.83499999999999996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9" t="s">
        <v>4</v>
      </c>
      <c r="CR81" s="16"/>
    </row>
    <row r="82" spans="1:96" s="2" customFormat="1" ht="63">
      <c r="A82" s="29" t="s">
        <v>56</v>
      </c>
      <c r="B82" s="67" t="s">
        <v>232</v>
      </c>
      <c r="C82" s="66" t="s">
        <v>274</v>
      </c>
      <c r="D82" s="18" t="s">
        <v>221</v>
      </c>
      <c r="E82" s="65">
        <v>2023</v>
      </c>
      <c r="F82" s="65">
        <v>2023</v>
      </c>
      <c r="G82" s="65" t="s">
        <v>13</v>
      </c>
      <c r="H82" s="18">
        <v>0.04</v>
      </c>
      <c r="I82" s="18">
        <v>0.64200000000000002</v>
      </c>
      <c r="J82" s="18" t="s">
        <v>13</v>
      </c>
      <c r="K82" s="18" t="s">
        <v>13</v>
      </c>
      <c r="L82" s="18" t="s">
        <v>13</v>
      </c>
      <c r="M82" s="18" t="s">
        <v>13</v>
      </c>
      <c r="N82" s="18" t="s">
        <v>13</v>
      </c>
      <c r="O82" s="18">
        <v>0</v>
      </c>
      <c r="P82" s="18">
        <v>1.351</v>
      </c>
      <c r="Q82" s="18">
        <v>1.351</v>
      </c>
      <c r="R82" s="18" t="s">
        <v>13</v>
      </c>
      <c r="S82" s="18" t="s">
        <v>13</v>
      </c>
      <c r="T82" s="18">
        <f t="shared" si="34"/>
        <v>0.64200000000000002</v>
      </c>
      <c r="U82" s="18">
        <v>0</v>
      </c>
      <c r="V82" s="18">
        <v>0</v>
      </c>
      <c r="W82" s="18">
        <f t="shared" si="28"/>
        <v>0.64200000000000002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f t="shared" ref="BM82:BM89" si="35">T82</f>
        <v>0.64200000000000002</v>
      </c>
      <c r="BN82" s="18">
        <v>0</v>
      </c>
      <c r="BO82" s="18">
        <v>0</v>
      </c>
      <c r="BP82" s="18">
        <f t="shared" ref="BP82:BP90" si="36">BM82</f>
        <v>0.64200000000000002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f t="shared" ref="CG82:CG90" si="37">BM82</f>
        <v>0.64200000000000002</v>
      </c>
      <c r="CH82" s="18">
        <v>0</v>
      </c>
      <c r="CI82" s="18">
        <v>0</v>
      </c>
      <c r="CJ82" s="18">
        <f t="shared" ref="CJ82:CJ101" si="38">CG82</f>
        <v>0.64200000000000002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9" t="s">
        <v>4</v>
      </c>
      <c r="CR82" s="16"/>
    </row>
    <row r="83" spans="1:96" s="2" customFormat="1" ht="63">
      <c r="A83" s="29" t="s">
        <v>56</v>
      </c>
      <c r="B83" s="67" t="s">
        <v>233</v>
      </c>
      <c r="C83" s="66" t="s">
        <v>275</v>
      </c>
      <c r="D83" s="18" t="s">
        <v>221</v>
      </c>
      <c r="E83" s="65">
        <v>2023</v>
      </c>
      <c r="F83" s="65">
        <v>2023</v>
      </c>
      <c r="G83" s="65" t="s">
        <v>13</v>
      </c>
      <c r="H83" s="18">
        <v>0.04</v>
      </c>
      <c r="I83" s="18">
        <v>0.64900000000000002</v>
      </c>
      <c r="J83" s="18" t="s">
        <v>13</v>
      </c>
      <c r="K83" s="18" t="s">
        <v>13</v>
      </c>
      <c r="L83" s="18" t="s">
        <v>13</v>
      </c>
      <c r="M83" s="18" t="s">
        <v>13</v>
      </c>
      <c r="N83" s="18" t="s">
        <v>13</v>
      </c>
      <c r="O83" s="18">
        <v>0</v>
      </c>
      <c r="P83" s="18">
        <v>1.016</v>
      </c>
      <c r="Q83" s="18">
        <v>1.06</v>
      </c>
      <c r="R83" s="18" t="s">
        <v>13</v>
      </c>
      <c r="S83" s="18" t="s">
        <v>13</v>
      </c>
      <c r="T83" s="18">
        <f t="shared" si="34"/>
        <v>0.64900000000000002</v>
      </c>
      <c r="U83" s="18">
        <v>0</v>
      </c>
      <c r="V83" s="18">
        <v>0</v>
      </c>
      <c r="W83" s="18">
        <f t="shared" si="28"/>
        <v>0.64900000000000002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f t="shared" si="35"/>
        <v>0.64900000000000002</v>
      </c>
      <c r="BN83" s="18">
        <v>0</v>
      </c>
      <c r="BO83" s="18">
        <v>0</v>
      </c>
      <c r="BP83" s="18">
        <f t="shared" si="36"/>
        <v>0.64900000000000002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f t="shared" si="37"/>
        <v>0.64900000000000002</v>
      </c>
      <c r="CH83" s="18">
        <v>0</v>
      </c>
      <c r="CI83" s="18">
        <v>0</v>
      </c>
      <c r="CJ83" s="18">
        <f t="shared" si="38"/>
        <v>0.64900000000000002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9" t="s">
        <v>4</v>
      </c>
      <c r="CR83" s="16"/>
    </row>
    <row r="84" spans="1:96" s="2" customFormat="1" ht="63">
      <c r="A84" s="29" t="s">
        <v>56</v>
      </c>
      <c r="B84" s="67" t="s">
        <v>234</v>
      </c>
      <c r="C84" s="66" t="s">
        <v>276</v>
      </c>
      <c r="D84" s="18" t="s">
        <v>221</v>
      </c>
      <c r="E84" s="65">
        <v>2023</v>
      </c>
      <c r="F84" s="65">
        <v>2023</v>
      </c>
      <c r="G84" s="65" t="s">
        <v>13</v>
      </c>
      <c r="H84" s="18">
        <v>0.05</v>
      </c>
      <c r="I84" s="18">
        <f>T84</f>
        <v>0.83599999999999997</v>
      </c>
      <c r="J84" s="18" t="s">
        <v>13</v>
      </c>
      <c r="K84" s="18" t="s">
        <v>13</v>
      </c>
      <c r="L84" s="18" t="s">
        <v>13</v>
      </c>
      <c r="M84" s="18" t="s">
        <v>13</v>
      </c>
      <c r="N84" s="18" t="s">
        <v>13</v>
      </c>
      <c r="O84" s="18">
        <v>0</v>
      </c>
      <c r="P84" s="18">
        <v>1.466</v>
      </c>
      <c r="Q84" s="18">
        <v>1.466</v>
      </c>
      <c r="R84" s="18" t="s">
        <v>13</v>
      </c>
      <c r="S84" s="18" t="s">
        <v>13</v>
      </c>
      <c r="T84" s="18">
        <v>0.83599999999999997</v>
      </c>
      <c r="U84" s="18">
        <v>0</v>
      </c>
      <c r="V84" s="18">
        <v>0</v>
      </c>
      <c r="W84" s="18">
        <f>T84</f>
        <v>0.83599999999999997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0.83599999999999997</v>
      </c>
      <c r="BN84" s="18">
        <v>0</v>
      </c>
      <c r="BO84" s="18">
        <v>0</v>
      </c>
      <c r="BP84" s="18">
        <f>BM84</f>
        <v>0.83599999999999997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0.83599999999999997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f>BM84</f>
        <v>0.83599999999999997</v>
      </c>
      <c r="CH84" s="18">
        <v>0</v>
      </c>
      <c r="CI84" s="18">
        <v>0</v>
      </c>
      <c r="CJ84" s="18">
        <f>CG84</f>
        <v>0.83599999999999997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9" t="s">
        <v>4</v>
      </c>
      <c r="CR84" s="16"/>
    </row>
    <row r="85" spans="1:96" s="2" customFormat="1" ht="63">
      <c r="A85" s="29" t="s">
        <v>56</v>
      </c>
      <c r="B85" s="67" t="s">
        <v>235</v>
      </c>
      <c r="C85" s="66" t="s">
        <v>277</v>
      </c>
      <c r="D85" s="18" t="s">
        <v>221</v>
      </c>
      <c r="E85" s="65">
        <v>2023</v>
      </c>
      <c r="F85" s="65">
        <v>2023</v>
      </c>
      <c r="G85" s="65" t="s">
        <v>13</v>
      </c>
      <c r="H85" s="18">
        <v>0.04</v>
      </c>
      <c r="I85" s="18">
        <v>0.64200000000000002</v>
      </c>
      <c r="J85" s="18" t="s">
        <v>13</v>
      </c>
      <c r="K85" s="18" t="s">
        <v>13</v>
      </c>
      <c r="L85" s="18" t="s">
        <v>13</v>
      </c>
      <c r="M85" s="18" t="s">
        <v>13</v>
      </c>
      <c r="N85" s="18" t="s">
        <v>13</v>
      </c>
      <c r="O85" s="18">
        <v>0</v>
      </c>
      <c r="P85" s="18">
        <v>1.351</v>
      </c>
      <c r="Q85" s="18">
        <v>1.351</v>
      </c>
      <c r="R85" s="18" t="s">
        <v>13</v>
      </c>
      <c r="S85" s="18" t="s">
        <v>13</v>
      </c>
      <c r="T85" s="18">
        <f t="shared" si="34"/>
        <v>0.64200000000000002</v>
      </c>
      <c r="U85" s="18">
        <v>0</v>
      </c>
      <c r="V85" s="18">
        <v>0</v>
      </c>
      <c r="W85" s="18">
        <f t="shared" si="28"/>
        <v>0.64200000000000002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f t="shared" si="35"/>
        <v>0.64200000000000002</v>
      </c>
      <c r="BN85" s="18">
        <v>0</v>
      </c>
      <c r="BO85" s="18">
        <v>0</v>
      </c>
      <c r="BP85" s="18">
        <f t="shared" si="36"/>
        <v>0.64200000000000002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f t="shared" si="37"/>
        <v>0.64200000000000002</v>
      </c>
      <c r="CH85" s="18">
        <v>0</v>
      </c>
      <c r="CI85" s="18">
        <v>0</v>
      </c>
      <c r="CJ85" s="18">
        <f t="shared" si="38"/>
        <v>0.64200000000000002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9" t="s">
        <v>4</v>
      </c>
      <c r="CR85" s="16"/>
    </row>
    <row r="86" spans="1:96" s="2" customFormat="1" ht="63">
      <c r="A86" s="29" t="s">
        <v>56</v>
      </c>
      <c r="B86" s="67" t="s">
        <v>236</v>
      </c>
      <c r="C86" s="66" t="s">
        <v>278</v>
      </c>
      <c r="D86" s="18" t="s">
        <v>221</v>
      </c>
      <c r="E86" s="65">
        <v>2023</v>
      </c>
      <c r="F86" s="65">
        <v>2023</v>
      </c>
      <c r="G86" s="65" t="s">
        <v>13</v>
      </c>
      <c r="H86" s="18">
        <v>0.04</v>
      </c>
      <c r="I86" s="18">
        <v>0.64900000000000002</v>
      </c>
      <c r="J86" s="18" t="s">
        <v>13</v>
      </c>
      <c r="K86" s="18" t="s">
        <v>13</v>
      </c>
      <c r="L86" s="18" t="s">
        <v>13</v>
      </c>
      <c r="M86" s="18" t="s">
        <v>13</v>
      </c>
      <c r="N86" s="18" t="s">
        <v>13</v>
      </c>
      <c r="O86" s="18">
        <v>0</v>
      </c>
      <c r="P86" s="18">
        <v>1.016</v>
      </c>
      <c r="Q86" s="18">
        <v>1.016</v>
      </c>
      <c r="R86" s="18" t="s">
        <v>13</v>
      </c>
      <c r="S86" s="18" t="s">
        <v>13</v>
      </c>
      <c r="T86" s="18">
        <f>I86</f>
        <v>0.64900000000000002</v>
      </c>
      <c r="U86" s="18">
        <v>0</v>
      </c>
      <c r="V86" s="18">
        <v>0</v>
      </c>
      <c r="W86" s="18">
        <f t="shared" si="28"/>
        <v>0.64900000000000002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f t="shared" si="35"/>
        <v>0.64900000000000002</v>
      </c>
      <c r="BN86" s="18">
        <v>0</v>
      </c>
      <c r="BO86" s="18">
        <v>0</v>
      </c>
      <c r="BP86" s="18">
        <f t="shared" si="36"/>
        <v>0.64900000000000002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f t="shared" si="37"/>
        <v>0.64900000000000002</v>
      </c>
      <c r="CH86" s="18">
        <v>0</v>
      </c>
      <c r="CI86" s="18">
        <v>0</v>
      </c>
      <c r="CJ86" s="18">
        <f t="shared" si="38"/>
        <v>0.64900000000000002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9" t="s">
        <v>4</v>
      </c>
      <c r="CR86" s="16"/>
    </row>
    <row r="87" spans="1:96" s="2" customFormat="1" ht="63">
      <c r="A87" s="29" t="s">
        <v>56</v>
      </c>
      <c r="B87" s="67" t="s">
        <v>237</v>
      </c>
      <c r="C87" s="66" t="s">
        <v>279</v>
      </c>
      <c r="D87" s="18" t="s">
        <v>221</v>
      </c>
      <c r="E87" s="65">
        <v>2023</v>
      </c>
      <c r="F87" s="65">
        <v>2023</v>
      </c>
      <c r="G87" s="65" t="s">
        <v>13</v>
      </c>
      <c r="H87" s="18">
        <v>0.03</v>
      </c>
      <c r="I87" s="18">
        <v>0.51800000000000002</v>
      </c>
      <c r="J87" s="18" t="s">
        <v>13</v>
      </c>
      <c r="K87" s="18" t="s">
        <v>13</v>
      </c>
      <c r="L87" s="18" t="s">
        <v>13</v>
      </c>
      <c r="M87" s="18" t="s">
        <v>13</v>
      </c>
      <c r="N87" s="18" t="s">
        <v>13</v>
      </c>
      <c r="O87" s="18">
        <v>0</v>
      </c>
      <c r="P87" s="18">
        <v>1.278</v>
      </c>
      <c r="Q87" s="18">
        <v>1.278</v>
      </c>
      <c r="R87" s="18" t="s">
        <v>13</v>
      </c>
      <c r="S87" s="18" t="s">
        <v>13</v>
      </c>
      <c r="T87" s="18">
        <f t="shared" si="34"/>
        <v>0.51800000000000002</v>
      </c>
      <c r="U87" s="18">
        <v>0</v>
      </c>
      <c r="V87" s="18">
        <v>0</v>
      </c>
      <c r="W87" s="18">
        <f t="shared" si="28"/>
        <v>0.51800000000000002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f t="shared" si="35"/>
        <v>0.51800000000000002</v>
      </c>
      <c r="BN87" s="18">
        <v>0</v>
      </c>
      <c r="BO87" s="18">
        <v>0</v>
      </c>
      <c r="BP87" s="18">
        <f>BM87</f>
        <v>0.51800000000000002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f>BM87</f>
        <v>0.51800000000000002</v>
      </c>
      <c r="CH87" s="18">
        <v>0</v>
      </c>
      <c r="CI87" s="18">
        <v>0</v>
      </c>
      <c r="CJ87" s="18">
        <f>CG87</f>
        <v>0.51800000000000002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9" t="s">
        <v>4</v>
      </c>
      <c r="CR87" s="16"/>
    </row>
    <row r="88" spans="1:96" s="2" customFormat="1" ht="63">
      <c r="A88" s="29" t="s">
        <v>56</v>
      </c>
      <c r="B88" s="67" t="s">
        <v>238</v>
      </c>
      <c r="C88" s="66" t="s">
        <v>280</v>
      </c>
      <c r="D88" s="18" t="s">
        <v>221</v>
      </c>
      <c r="E88" s="65">
        <v>2023</v>
      </c>
      <c r="F88" s="65">
        <v>2023</v>
      </c>
      <c r="G88" s="65" t="s">
        <v>13</v>
      </c>
      <c r="H88" s="18">
        <v>0.04</v>
      </c>
      <c r="I88" s="18">
        <v>0.64200000000000002</v>
      </c>
      <c r="J88" s="18" t="s">
        <v>13</v>
      </c>
      <c r="K88" s="18" t="s">
        <v>13</v>
      </c>
      <c r="L88" s="18" t="s">
        <v>13</v>
      </c>
      <c r="M88" s="18" t="s">
        <v>13</v>
      </c>
      <c r="N88" s="18" t="s">
        <v>13</v>
      </c>
      <c r="O88" s="18">
        <v>0</v>
      </c>
      <c r="P88" s="18">
        <v>1.351</v>
      </c>
      <c r="Q88" s="18">
        <v>1.351</v>
      </c>
      <c r="R88" s="18" t="s">
        <v>13</v>
      </c>
      <c r="S88" s="18" t="s">
        <v>13</v>
      </c>
      <c r="T88" s="18">
        <f t="shared" si="34"/>
        <v>0.64200000000000002</v>
      </c>
      <c r="U88" s="18">
        <v>0</v>
      </c>
      <c r="V88" s="18">
        <v>0</v>
      </c>
      <c r="W88" s="18">
        <f t="shared" si="28"/>
        <v>0.64200000000000002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f t="shared" si="35"/>
        <v>0.64200000000000002</v>
      </c>
      <c r="BN88" s="18">
        <v>0</v>
      </c>
      <c r="BO88" s="18">
        <v>0</v>
      </c>
      <c r="BP88" s="18">
        <f t="shared" si="36"/>
        <v>0.64200000000000002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f t="shared" si="37"/>
        <v>0.64200000000000002</v>
      </c>
      <c r="CH88" s="18">
        <v>0</v>
      </c>
      <c r="CI88" s="18">
        <v>0</v>
      </c>
      <c r="CJ88" s="18">
        <f t="shared" si="38"/>
        <v>0.64200000000000002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9" t="s">
        <v>4</v>
      </c>
      <c r="CR88" s="16"/>
    </row>
    <row r="89" spans="1:96" s="2" customFormat="1" ht="63">
      <c r="A89" s="29" t="s">
        <v>56</v>
      </c>
      <c r="B89" s="67" t="s">
        <v>239</v>
      </c>
      <c r="C89" s="66" t="s">
        <v>281</v>
      </c>
      <c r="D89" s="18" t="s">
        <v>221</v>
      </c>
      <c r="E89" s="65">
        <v>2023</v>
      </c>
      <c r="F89" s="65">
        <v>2023</v>
      </c>
      <c r="G89" s="65" t="s">
        <v>13</v>
      </c>
      <c r="H89" s="18">
        <v>0.03</v>
      </c>
      <c r="I89" s="18">
        <v>0.51800000000000002</v>
      </c>
      <c r="J89" s="18" t="s">
        <v>13</v>
      </c>
      <c r="K89" s="18" t="s">
        <v>13</v>
      </c>
      <c r="L89" s="18" t="s">
        <v>13</v>
      </c>
      <c r="M89" s="18" t="s">
        <v>13</v>
      </c>
      <c r="N89" s="18" t="s">
        <v>13</v>
      </c>
      <c r="O89" s="18">
        <v>0</v>
      </c>
      <c r="P89" s="18">
        <v>1.278</v>
      </c>
      <c r="Q89" s="18">
        <v>1.278</v>
      </c>
      <c r="R89" s="18" t="s">
        <v>13</v>
      </c>
      <c r="S89" s="18" t="s">
        <v>13</v>
      </c>
      <c r="T89" s="18">
        <f>I89</f>
        <v>0.51800000000000002</v>
      </c>
      <c r="U89" s="18">
        <v>0</v>
      </c>
      <c r="V89" s="18">
        <v>0</v>
      </c>
      <c r="W89" s="18">
        <f t="shared" si="28"/>
        <v>0.51800000000000002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f t="shared" si="35"/>
        <v>0.51800000000000002</v>
      </c>
      <c r="BN89" s="18">
        <v>0</v>
      </c>
      <c r="BO89" s="18">
        <v>0</v>
      </c>
      <c r="BP89" s="18">
        <f>BM89</f>
        <v>0.51800000000000002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f>BM89</f>
        <v>0.51800000000000002</v>
      </c>
      <c r="CH89" s="18">
        <v>0</v>
      </c>
      <c r="CI89" s="18">
        <v>0</v>
      </c>
      <c r="CJ89" s="18">
        <f>CG89</f>
        <v>0.51800000000000002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9" t="s">
        <v>4</v>
      </c>
      <c r="CR89" s="16"/>
    </row>
    <row r="90" spans="1:96" s="2" customFormat="1" ht="63">
      <c r="A90" s="29" t="s">
        <v>56</v>
      </c>
      <c r="B90" s="67" t="s">
        <v>240</v>
      </c>
      <c r="C90" s="66" t="s">
        <v>282</v>
      </c>
      <c r="D90" s="18" t="s">
        <v>221</v>
      </c>
      <c r="E90" s="65">
        <v>2023</v>
      </c>
      <c r="F90" s="65">
        <v>2023</v>
      </c>
      <c r="G90" s="65" t="s">
        <v>13</v>
      </c>
      <c r="H90" s="18">
        <v>0.05</v>
      </c>
      <c r="I90" s="18">
        <v>0.83499999999999996</v>
      </c>
      <c r="J90" s="18" t="s">
        <v>13</v>
      </c>
      <c r="K90" s="18" t="s">
        <v>13</v>
      </c>
      <c r="L90" s="18" t="s">
        <v>13</v>
      </c>
      <c r="M90" s="18" t="s">
        <v>13</v>
      </c>
      <c r="N90" s="18" t="s">
        <v>13</v>
      </c>
      <c r="O90" s="18">
        <v>0</v>
      </c>
      <c r="P90" s="18">
        <v>1.466</v>
      </c>
      <c r="Q90" s="18">
        <v>1.466</v>
      </c>
      <c r="R90" s="18" t="s">
        <v>13</v>
      </c>
      <c r="S90" s="18" t="s">
        <v>13</v>
      </c>
      <c r="T90" s="18">
        <f t="shared" si="34"/>
        <v>0.83499999999999996</v>
      </c>
      <c r="U90" s="18">
        <v>0</v>
      </c>
      <c r="V90" s="18">
        <v>0</v>
      </c>
      <c r="W90" s="18">
        <f>T90</f>
        <v>0.83499999999999996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f>T90</f>
        <v>0.83499999999999996</v>
      </c>
      <c r="BN90" s="18">
        <v>0</v>
      </c>
      <c r="BO90" s="18">
        <v>0</v>
      </c>
      <c r="BP90" s="18">
        <f t="shared" si="36"/>
        <v>0.83499999999999996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f t="shared" si="37"/>
        <v>0.83499999999999996</v>
      </c>
      <c r="CH90" s="18">
        <v>0</v>
      </c>
      <c r="CI90" s="18">
        <v>0</v>
      </c>
      <c r="CJ90" s="18">
        <f t="shared" si="38"/>
        <v>0.83499999999999996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9" t="s">
        <v>4</v>
      </c>
      <c r="CR90" s="16"/>
    </row>
    <row r="91" spans="1:96" s="2" customFormat="1" ht="63">
      <c r="A91" s="29" t="s">
        <v>56</v>
      </c>
      <c r="B91" s="67" t="s">
        <v>244</v>
      </c>
      <c r="C91" s="66" t="s">
        <v>283</v>
      </c>
      <c r="D91" s="18" t="s">
        <v>221</v>
      </c>
      <c r="E91" s="65">
        <v>2024</v>
      </c>
      <c r="F91" s="65">
        <v>2024</v>
      </c>
      <c r="G91" s="65" t="s">
        <v>13</v>
      </c>
      <c r="H91" s="18">
        <v>0.03</v>
      </c>
      <c r="I91" s="18">
        <v>0.51800000000000002</v>
      </c>
      <c r="J91" s="18" t="s">
        <v>13</v>
      </c>
      <c r="K91" s="18" t="s">
        <v>13</v>
      </c>
      <c r="L91" s="18" t="s">
        <v>13</v>
      </c>
      <c r="M91" s="18" t="s">
        <v>13</v>
      </c>
      <c r="N91" s="18" t="s">
        <v>13</v>
      </c>
      <c r="O91" s="18">
        <v>0</v>
      </c>
      <c r="P91" s="18">
        <v>1.278</v>
      </c>
      <c r="Q91" s="18">
        <v>1.278</v>
      </c>
      <c r="R91" s="18" t="s">
        <v>13</v>
      </c>
      <c r="S91" s="18" t="s">
        <v>13</v>
      </c>
      <c r="T91" s="18">
        <f t="shared" si="34"/>
        <v>0.51800000000000002</v>
      </c>
      <c r="U91" s="18">
        <v>0</v>
      </c>
      <c r="V91" s="18">
        <v>0</v>
      </c>
      <c r="W91" s="18">
        <f t="shared" si="28"/>
        <v>0.51800000000000002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f>T91</f>
        <v>0.51800000000000002</v>
      </c>
      <c r="BX91" s="18">
        <v>0</v>
      </c>
      <c r="BY91" s="18">
        <v>0</v>
      </c>
      <c r="BZ91" s="18">
        <f>BW91</f>
        <v>0.51800000000000002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f>BW91</f>
        <v>0.51800000000000002</v>
      </c>
      <c r="CH91" s="18">
        <v>0</v>
      </c>
      <c r="CI91" s="18">
        <v>0</v>
      </c>
      <c r="CJ91" s="18">
        <f t="shared" si="38"/>
        <v>0.51800000000000002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9" t="s">
        <v>4</v>
      </c>
      <c r="CR91" s="16"/>
    </row>
    <row r="92" spans="1:96" s="2" customFormat="1" ht="63">
      <c r="A92" s="29" t="s">
        <v>56</v>
      </c>
      <c r="B92" s="67" t="s">
        <v>245</v>
      </c>
      <c r="C92" s="66" t="s">
        <v>284</v>
      </c>
      <c r="D92" s="18" t="s">
        <v>221</v>
      </c>
      <c r="E92" s="65">
        <v>2024</v>
      </c>
      <c r="F92" s="65">
        <v>2024</v>
      </c>
      <c r="G92" s="65" t="s">
        <v>13</v>
      </c>
      <c r="H92" s="18">
        <v>0.03</v>
      </c>
      <c r="I92" s="18">
        <v>0.51900000000000002</v>
      </c>
      <c r="J92" s="18" t="s">
        <v>13</v>
      </c>
      <c r="K92" s="18" t="s">
        <v>13</v>
      </c>
      <c r="L92" s="18" t="s">
        <v>13</v>
      </c>
      <c r="M92" s="18" t="s">
        <v>13</v>
      </c>
      <c r="N92" s="18" t="s">
        <v>13</v>
      </c>
      <c r="O92" s="18">
        <v>0</v>
      </c>
      <c r="P92" s="18">
        <v>1.278</v>
      </c>
      <c r="Q92" s="18">
        <v>1.278</v>
      </c>
      <c r="R92" s="18" t="s">
        <v>13</v>
      </c>
      <c r="S92" s="18" t="s">
        <v>13</v>
      </c>
      <c r="T92" s="18">
        <f>I92</f>
        <v>0.51900000000000002</v>
      </c>
      <c r="U92" s="18">
        <v>0</v>
      </c>
      <c r="V92" s="18">
        <v>0</v>
      </c>
      <c r="W92" s="18">
        <f t="shared" si="28"/>
        <v>0.51900000000000002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0.51900000000000002</v>
      </c>
      <c r="BX92" s="18">
        <v>0</v>
      </c>
      <c r="BY92" s="18">
        <v>0</v>
      </c>
      <c r="BZ92" s="18">
        <f t="shared" ref="BZ92:BZ93" si="39">BW92</f>
        <v>0.51900000000000002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f t="shared" ref="CG92:CG101" si="40">BW92</f>
        <v>0.51900000000000002</v>
      </c>
      <c r="CH92" s="18">
        <v>0</v>
      </c>
      <c r="CI92" s="18">
        <v>0</v>
      </c>
      <c r="CJ92" s="18">
        <f t="shared" si="38"/>
        <v>0.51900000000000002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9" t="s">
        <v>4</v>
      </c>
      <c r="CR92" s="16"/>
    </row>
    <row r="93" spans="1:96" s="2" customFormat="1" ht="63">
      <c r="A93" s="29" t="s">
        <v>56</v>
      </c>
      <c r="B93" s="67" t="s">
        <v>246</v>
      </c>
      <c r="C93" s="66" t="s">
        <v>285</v>
      </c>
      <c r="D93" s="18" t="s">
        <v>221</v>
      </c>
      <c r="E93" s="65">
        <v>2024</v>
      </c>
      <c r="F93" s="65">
        <v>2024</v>
      </c>
      <c r="G93" s="65" t="s">
        <v>13</v>
      </c>
      <c r="H93" s="18">
        <v>0.04</v>
      </c>
      <c r="I93" s="18">
        <v>0.64200000000000002</v>
      </c>
      <c r="J93" s="18" t="s">
        <v>13</v>
      </c>
      <c r="K93" s="18" t="s">
        <v>13</v>
      </c>
      <c r="L93" s="18" t="s">
        <v>13</v>
      </c>
      <c r="M93" s="18" t="s">
        <v>13</v>
      </c>
      <c r="N93" s="18" t="s">
        <v>13</v>
      </c>
      <c r="O93" s="18">
        <v>0</v>
      </c>
      <c r="P93" s="18">
        <v>1.351</v>
      </c>
      <c r="Q93" s="18">
        <v>1.351</v>
      </c>
      <c r="R93" s="18" t="s">
        <v>13</v>
      </c>
      <c r="S93" s="18" t="s">
        <v>13</v>
      </c>
      <c r="T93" s="18">
        <f t="shared" si="34"/>
        <v>0.64200000000000002</v>
      </c>
      <c r="U93" s="18">
        <v>0</v>
      </c>
      <c r="V93" s="18">
        <v>0</v>
      </c>
      <c r="W93" s="18">
        <f t="shared" si="28"/>
        <v>0.64200000000000002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f t="shared" ref="BW93:BW100" si="41">T93</f>
        <v>0.64200000000000002</v>
      </c>
      <c r="BX93" s="18">
        <v>0</v>
      </c>
      <c r="BY93" s="18">
        <v>0</v>
      </c>
      <c r="BZ93" s="18">
        <f t="shared" si="39"/>
        <v>0.64200000000000002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f t="shared" si="40"/>
        <v>0.64200000000000002</v>
      </c>
      <c r="CH93" s="18">
        <v>0</v>
      </c>
      <c r="CI93" s="18">
        <v>0</v>
      </c>
      <c r="CJ93" s="18">
        <f t="shared" si="38"/>
        <v>0.64200000000000002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9" t="s">
        <v>4</v>
      </c>
      <c r="CR93" s="16"/>
    </row>
    <row r="94" spans="1:96" s="2" customFormat="1" ht="63">
      <c r="A94" s="29" t="s">
        <v>56</v>
      </c>
      <c r="B94" s="67" t="s">
        <v>247</v>
      </c>
      <c r="C94" s="66" t="s">
        <v>286</v>
      </c>
      <c r="D94" s="18" t="s">
        <v>221</v>
      </c>
      <c r="E94" s="65">
        <v>2024</v>
      </c>
      <c r="F94" s="65">
        <v>2024</v>
      </c>
      <c r="G94" s="65" t="s">
        <v>13</v>
      </c>
      <c r="H94" s="18">
        <v>0.03</v>
      </c>
      <c r="I94" s="18">
        <v>0.51900000000000002</v>
      </c>
      <c r="J94" s="18" t="s">
        <v>13</v>
      </c>
      <c r="K94" s="18" t="s">
        <v>13</v>
      </c>
      <c r="L94" s="18" t="s">
        <v>13</v>
      </c>
      <c r="M94" s="18" t="s">
        <v>13</v>
      </c>
      <c r="N94" s="18" t="s">
        <v>13</v>
      </c>
      <c r="O94" s="18">
        <v>0</v>
      </c>
      <c r="P94" s="18">
        <v>1.278</v>
      </c>
      <c r="Q94" s="18">
        <v>1.278</v>
      </c>
      <c r="R94" s="18" t="s">
        <v>13</v>
      </c>
      <c r="S94" s="18" t="s">
        <v>13</v>
      </c>
      <c r="T94" s="18">
        <f t="shared" si="34"/>
        <v>0.51900000000000002</v>
      </c>
      <c r="U94" s="18">
        <v>0</v>
      </c>
      <c r="V94" s="18">
        <v>0</v>
      </c>
      <c r="W94" s="18">
        <f t="shared" si="28"/>
        <v>0.51900000000000002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0.51900000000000002</v>
      </c>
      <c r="BX94" s="18">
        <v>0</v>
      </c>
      <c r="BY94" s="18">
        <v>0</v>
      </c>
      <c r="BZ94" s="18">
        <f>BW94</f>
        <v>0.51900000000000002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f>BW94</f>
        <v>0.51900000000000002</v>
      </c>
      <c r="CH94" s="18">
        <v>0</v>
      </c>
      <c r="CI94" s="18">
        <v>0</v>
      </c>
      <c r="CJ94" s="18">
        <f t="shared" si="38"/>
        <v>0.51900000000000002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9" t="s">
        <v>4</v>
      </c>
      <c r="CR94" s="16"/>
    </row>
    <row r="95" spans="1:96" s="2" customFormat="1" ht="63">
      <c r="A95" s="29" t="s">
        <v>56</v>
      </c>
      <c r="B95" s="67" t="s">
        <v>248</v>
      </c>
      <c r="C95" s="66" t="s">
        <v>287</v>
      </c>
      <c r="D95" s="18" t="s">
        <v>221</v>
      </c>
      <c r="E95" s="65">
        <v>2024</v>
      </c>
      <c r="F95" s="65">
        <v>2024</v>
      </c>
      <c r="G95" s="65" t="s">
        <v>13</v>
      </c>
      <c r="H95" s="18">
        <v>0.03</v>
      </c>
      <c r="I95" s="18">
        <v>0.51900000000000002</v>
      </c>
      <c r="J95" s="18" t="s">
        <v>13</v>
      </c>
      <c r="K95" s="18" t="s">
        <v>13</v>
      </c>
      <c r="L95" s="18" t="s">
        <v>13</v>
      </c>
      <c r="M95" s="18" t="s">
        <v>13</v>
      </c>
      <c r="N95" s="18" t="s">
        <v>13</v>
      </c>
      <c r="O95" s="18">
        <v>0</v>
      </c>
      <c r="P95" s="18">
        <v>1.278</v>
      </c>
      <c r="Q95" s="18">
        <v>1.278</v>
      </c>
      <c r="R95" s="18" t="s">
        <v>13</v>
      </c>
      <c r="S95" s="18" t="s">
        <v>13</v>
      </c>
      <c r="T95" s="18">
        <f t="shared" si="34"/>
        <v>0.51900000000000002</v>
      </c>
      <c r="U95" s="18">
        <v>0</v>
      </c>
      <c r="V95" s="18">
        <v>0</v>
      </c>
      <c r="W95" s="18">
        <f t="shared" si="28"/>
        <v>0.51900000000000002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0.51900000000000002</v>
      </c>
      <c r="BX95" s="18">
        <v>0</v>
      </c>
      <c r="BY95" s="18">
        <v>0</v>
      </c>
      <c r="BZ95" s="18">
        <f>BW95</f>
        <v>0.51900000000000002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f t="shared" si="40"/>
        <v>0.51900000000000002</v>
      </c>
      <c r="CH95" s="18">
        <v>0</v>
      </c>
      <c r="CI95" s="18">
        <v>0</v>
      </c>
      <c r="CJ95" s="18">
        <f t="shared" si="38"/>
        <v>0.51900000000000002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9" t="s">
        <v>4</v>
      </c>
      <c r="CR95" s="16"/>
    </row>
    <row r="96" spans="1:96" s="2" customFormat="1" ht="63">
      <c r="A96" s="29" t="s">
        <v>56</v>
      </c>
      <c r="B96" s="67" t="s">
        <v>249</v>
      </c>
      <c r="C96" s="66" t="s">
        <v>288</v>
      </c>
      <c r="D96" s="18" t="s">
        <v>221</v>
      </c>
      <c r="E96" s="65">
        <v>2024</v>
      </c>
      <c r="F96" s="65">
        <v>2024</v>
      </c>
      <c r="G96" s="65" t="s">
        <v>13</v>
      </c>
      <c r="H96" s="18">
        <v>0.03</v>
      </c>
      <c r="I96" s="18">
        <v>0.51900000000000002</v>
      </c>
      <c r="J96" s="18" t="s">
        <v>13</v>
      </c>
      <c r="K96" s="18" t="s">
        <v>13</v>
      </c>
      <c r="L96" s="18" t="s">
        <v>13</v>
      </c>
      <c r="M96" s="18" t="s">
        <v>13</v>
      </c>
      <c r="N96" s="18" t="s">
        <v>13</v>
      </c>
      <c r="O96" s="18">
        <v>0</v>
      </c>
      <c r="P96" s="18">
        <v>1.278</v>
      </c>
      <c r="Q96" s="18">
        <v>1.278</v>
      </c>
      <c r="R96" s="18" t="s">
        <v>13</v>
      </c>
      <c r="S96" s="18" t="s">
        <v>13</v>
      </c>
      <c r="T96" s="18">
        <f t="shared" si="34"/>
        <v>0.51900000000000002</v>
      </c>
      <c r="U96" s="18">
        <v>0</v>
      </c>
      <c r="V96" s="18">
        <v>0</v>
      </c>
      <c r="W96" s="18">
        <f>T96</f>
        <v>0.51900000000000002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0.51900000000000002</v>
      </c>
      <c r="BX96" s="18">
        <v>0</v>
      </c>
      <c r="BY96" s="18">
        <v>0</v>
      </c>
      <c r="BZ96" s="18">
        <f t="shared" ref="BZ96:BZ101" si="42">BW96</f>
        <v>0.51900000000000002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f t="shared" si="40"/>
        <v>0.51900000000000002</v>
      </c>
      <c r="CH96" s="18">
        <v>0</v>
      </c>
      <c r="CI96" s="18">
        <v>0</v>
      </c>
      <c r="CJ96" s="18">
        <f t="shared" si="38"/>
        <v>0.51900000000000002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9" t="s">
        <v>4</v>
      </c>
      <c r="CR96" s="16"/>
    </row>
    <row r="97" spans="1:96" s="2" customFormat="1" ht="63">
      <c r="A97" s="29" t="s">
        <v>56</v>
      </c>
      <c r="B97" s="67" t="s">
        <v>250</v>
      </c>
      <c r="C97" s="66" t="s">
        <v>289</v>
      </c>
      <c r="D97" s="18" t="s">
        <v>221</v>
      </c>
      <c r="E97" s="65">
        <v>2024</v>
      </c>
      <c r="F97" s="65">
        <v>2024</v>
      </c>
      <c r="G97" s="65" t="s">
        <v>13</v>
      </c>
      <c r="H97" s="18">
        <v>0.04</v>
      </c>
      <c r="I97" s="18">
        <v>0.64200000000000002</v>
      </c>
      <c r="J97" s="18" t="s">
        <v>13</v>
      </c>
      <c r="K97" s="18" t="s">
        <v>13</v>
      </c>
      <c r="L97" s="18" t="s">
        <v>13</v>
      </c>
      <c r="M97" s="18" t="s">
        <v>13</v>
      </c>
      <c r="N97" s="18" t="s">
        <v>13</v>
      </c>
      <c r="O97" s="18">
        <v>0</v>
      </c>
      <c r="P97" s="18">
        <v>1.351</v>
      </c>
      <c r="Q97" s="18">
        <v>1.351</v>
      </c>
      <c r="R97" s="18" t="s">
        <v>13</v>
      </c>
      <c r="S97" s="18" t="s">
        <v>13</v>
      </c>
      <c r="T97" s="18">
        <f t="shared" si="34"/>
        <v>0.64200000000000002</v>
      </c>
      <c r="U97" s="18">
        <v>0</v>
      </c>
      <c r="V97" s="18">
        <v>0</v>
      </c>
      <c r="W97" s="18">
        <f t="shared" si="28"/>
        <v>0.64200000000000002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f>T97</f>
        <v>0.64200000000000002</v>
      </c>
      <c r="BX97" s="18">
        <v>0</v>
      </c>
      <c r="BY97" s="18">
        <v>0</v>
      </c>
      <c r="BZ97" s="18">
        <f t="shared" si="42"/>
        <v>0.64200000000000002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f>BW97</f>
        <v>0.64200000000000002</v>
      </c>
      <c r="CH97" s="18">
        <v>0</v>
      </c>
      <c r="CI97" s="18">
        <v>0</v>
      </c>
      <c r="CJ97" s="18">
        <f t="shared" si="38"/>
        <v>0.64200000000000002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9" t="s">
        <v>4</v>
      </c>
      <c r="CR97" s="16"/>
    </row>
    <row r="98" spans="1:96" s="2" customFormat="1" ht="63">
      <c r="A98" s="29" t="s">
        <v>56</v>
      </c>
      <c r="B98" s="67" t="s">
        <v>251</v>
      </c>
      <c r="C98" s="66" t="s">
        <v>290</v>
      </c>
      <c r="D98" s="18" t="s">
        <v>221</v>
      </c>
      <c r="E98" s="65">
        <v>2024</v>
      </c>
      <c r="F98" s="65">
        <v>2024</v>
      </c>
      <c r="G98" s="65" t="s">
        <v>13</v>
      </c>
      <c r="H98" s="18">
        <v>0.03</v>
      </c>
      <c r="I98" s="18">
        <v>0.51800000000000002</v>
      </c>
      <c r="J98" s="18" t="s">
        <v>13</v>
      </c>
      <c r="K98" s="18" t="s">
        <v>13</v>
      </c>
      <c r="L98" s="18" t="s">
        <v>13</v>
      </c>
      <c r="M98" s="18" t="s">
        <v>13</v>
      </c>
      <c r="N98" s="18" t="s">
        <v>13</v>
      </c>
      <c r="O98" s="18">
        <v>0</v>
      </c>
      <c r="P98" s="18">
        <v>1.278</v>
      </c>
      <c r="Q98" s="18">
        <v>1.278</v>
      </c>
      <c r="R98" s="18" t="s">
        <v>13</v>
      </c>
      <c r="S98" s="18" t="s">
        <v>13</v>
      </c>
      <c r="T98" s="18">
        <f t="shared" si="34"/>
        <v>0.51800000000000002</v>
      </c>
      <c r="U98" s="18">
        <v>0</v>
      </c>
      <c r="V98" s="18">
        <v>0</v>
      </c>
      <c r="W98" s="18">
        <f t="shared" si="28"/>
        <v>0.51800000000000002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f t="shared" si="41"/>
        <v>0.51800000000000002</v>
      </c>
      <c r="BX98" s="18">
        <v>0</v>
      </c>
      <c r="BY98" s="18">
        <v>0</v>
      </c>
      <c r="BZ98" s="18">
        <f t="shared" si="42"/>
        <v>0.51800000000000002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f t="shared" si="40"/>
        <v>0.51800000000000002</v>
      </c>
      <c r="CH98" s="18">
        <v>0</v>
      </c>
      <c r="CI98" s="18">
        <v>0</v>
      </c>
      <c r="CJ98" s="18">
        <f t="shared" si="38"/>
        <v>0.51800000000000002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9" t="s">
        <v>4</v>
      </c>
      <c r="CR98" s="16"/>
    </row>
    <row r="99" spans="1:96" s="2" customFormat="1" ht="63">
      <c r="A99" s="29" t="s">
        <v>56</v>
      </c>
      <c r="B99" s="67" t="s">
        <v>252</v>
      </c>
      <c r="C99" s="66" t="s">
        <v>291</v>
      </c>
      <c r="D99" s="18" t="s">
        <v>221</v>
      </c>
      <c r="E99" s="65">
        <v>2024</v>
      </c>
      <c r="F99" s="65">
        <v>2024</v>
      </c>
      <c r="G99" s="65" t="s">
        <v>13</v>
      </c>
      <c r="H99" s="18">
        <v>0.03</v>
      </c>
      <c r="I99" s="18">
        <v>0.51800000000000002</v>
      </c>
      <c r="J99" s="18" t="s">
        <v>13</v>
      </c>
      <c r="K99" s="18" t="s">
        <v>13</v>
      </c>
      <c r="L99" s="18" t="s">
        <v>13</v>
      </c>
      <c r="M99" s="18" t="s">
        <v>13</v>
      </c>
      <c r="N99" s="18" t="s">
        <v>13</v>
      </c>
      <c r="O99" s="18">
        <v>0</v>
      </c>
      <c r="P99" s="18">
        <v>1.278</v>
      </c>
      <c r="Q99" s="18">
        <v>1.278</v>
      </c>
      <c r="R99" s="18" t="s">
        <v>13</v>
      </c>
      <c r="S99" s="18" t="s">
        <v>13</v>
      </c>
      <c r="T99" s="18">
        <f t="shared" si="34"/>
        <v>0.51800000000000002</v>
      </c>
      <c r="U99" s="18">
        <v>0</v>
      </c>
      <c r="V99" s="18">
        <v>0</v>
      </c>
      <c r="W99" s="18">
        <f t="shared" si="28"/>
        <v>0.51800000000000002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f>T99</f>
        <v>0.51800000000000002</v>
      </c>
      <c r="BX99" s="18">
        <v>0</v>
      </c>
      <c r="BY99" s="18">
        <v>0</v>
      </c>
      <c r="BZ99" s="18">
        <f t="shared" si="42"/>
        <v>0.51800000000000002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f t="shared" si="40"/>
        <v>0.51800000000000002</v>
      </c>
      <c r="CH99" s="18">
        <v>0</v>
      </c>
      <c r="CI99" s="18">
        <v>0</v>
      </c>
      <c r="CJ99" s="18">
        <f t="shared" si="38"/>
        <v>0.51800000000000002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9" t="s">
        <v>4</v>
      </c>
      <c r="CR99" s="16"/>
    </row>
    <row r="100" spans="1:96" s="2" customFormat="1" ht="63">
      <c r="A100" s="29" t="s">
        <v>56</v>
      </c>
      <c r="B100" s="67" t="s">
        <v>253</v>
      </c>
      <c r="C100" s="66" t="s">
        <v>292</v>
      </c>
      <c r="D100" s="18" t="s">
        <v>221</v>
      </c>
      <c r="E100" s="65">
        <v>2024</v>
      </c>
      <c r="F100" s="65">
        <v>2024</v>
      </c>
      <c r="G100" s="65" t="s">
        <v>13</v>
      </c>
      <c r="H100" s="18">
        <v>0.04</v>
      </c>
      <c r="I100" s="18">
        <v>0.64200000000000002</v>
      </c>
      <c r="J100" s="18" t="s">
        <v>13</v>
      </c>
      <c r="K100" s="18" t="s">
        <v>13</v>
      </c>
      <c r="L100" s="18" t="s">
        <v>13</v>
      </c>
      <c r="M100" s="18" t="s">
        <v>13</v>
      </c>
      <c r="N100" s="18" t="s">
        <v>13</v>
      </c>
      <c r="O100" s="18">
        <v>0</v>
      </c>
      <c r="P100" s="18">
        <v>1.351</v>
      </c>
      <c r="Q100" s="18">
        <v>1.351</v>
      </c>
      <c r="R100" s="18" t="s">
        <v>13</v>
      </c>
      <c r="S100" s="18" t="s">
        <v>13</v>
      </c>
      <c r="T100" s="18">
        <f t="shared" si="34"/>
        <v>0.64200000000000002</v>
      </c>
      <c r="U100" s="18">
        <v>0</v>
      </c>
      <c r="V100" s="18">
        <v>0</v>
      </c>
      <c r="W100" s="18">
        <f t="shared" si="28"/>
        <v>0.64200000000000002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f t="shared" si="41"/>
        <v>0.64200000000000002</v>
      </c>
      <c r="BX100" s="18">
        <v>0</v>
      </c>
      <c r="BY100" s="18">
        <v>0</v>
      </c>
      <c r="BZ100" s="18">
        <f>BW100</f>
        <v>0.64200000000000002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f>BW100</f>
        <v>0.64200000000000002</v>
      </c>
      <c r="CH100" s="18">
        <v>0</v>
      </c>
      <c r="CI100" s="18">
        <v>0</v>
      </c>
      <c r="CJ100" s="18">
        <f t="shared" si="38"/>
        <v>0.64200000000000002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9" t="s">
        <v>4</v>
      </c>
      <c r="CR100" s="16"/>
    </row>
    <row r="101" spans="1:96" s="2" customFormat="1" ht="63">
      <c r="A101" s="29" t="s">
        <v>56</v>
      </c>
      <c r="B101" s="67" t="s">
        <v>259</v>
      </c>
      <c r="C101" s="66" t="s">
        <v>293</v>
      </c>
      <c r="D101" s="18" t="s">
        <v>221</v>
      </c>
      <c r="E101" s="65">
        <v>2024</v>
      </c>
      <c r="F101" s="65">
        <v>2024</v>
      </c>
      <c r="G101" s="65" t="s">
        <v>13</v>
      </c>
      <c r="H101" s="18">
        <v>0.03</v>
      </c>
      <c r="I101" s="18">
        <v>0.51800000000000002</v>
      </c>
      <c r="J101" s="18" t="s">
        <v>13</v>
      </c>
      <c r="K101" s="18" t="s">
        <v>13</v>
      </c>
      <c r="L101" s="18" t="s">
        <v>13</v>
      </c>
      <c r="M101" s="18" t="s">
        <v>13</v>
      </c>
      <c r="N101" s="18" t="s">
        <v>13</v>
      </c>
      <c r="O101" s="18">
        <v>0</v>
      </c>
      <c r="P101" s="18">
        <v>1.278</v>
      </c>
      <c r="Q101" s="18">
        <v>1.278</v>
      </c>
      <c r="R101" s="18" t="s">
        <v>13</v>
      </c>
      <c r="S101" s="18" t="s">
        <v>13</v>
      </c>
      <c r="T101" s="18">
        <f t="shared" si="34"/>
        <v>0.51800000000000002</v>
      </c>
      <c r="U101" s="18">
        <v>0</v>
      </c>
      <c r="V101" s="18">
        <v>0</v>
      </c>
      <c r="W101" s="18">
        <f>T101</f>
        <v>0.51800000000000002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f>T101</f>
        <v>0.51800000000000002</v>
      </c>
      <c r="BX101" s="18">
        <v>0</v>
      </c>
      <c r="BY101" s="18">
        <v>0</v>
      </c>
      <c r="BZ101" s="18">
        <f t="shared" si="42"/>
        <v>0.51800000000000002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f t="shared" si="40"/>
        <v>0.51800000000000002</v>
      </c>
      <c r="CH101" s="18">
        <v>0</v>
      </c>
      <c r="CI101" s="18">
        <v>0</v>
      </c>
      <c r="CJ101" s="18">
        <f t="shared" si="38"/>
        <v>0.51800000000000002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9" t="s">
        <v>4</v>
      </c>
      <c r="CR101" s="16"/>
    </row>
    <row r="102" spans="1:96" ht="78.75">
      <c r="A102" s="21" t="s">
        <v>53</v>
      </c>
      <c r="B102" s="22" t="s">
        <v>54</v>
      </c>
      <c r="C102" s="19" t="s">
        <v>4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f>T102</f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7" t="s">
        <v>4</v>
      </c>
      <c r="CR102" s="16"/>
    </row>
    <row r="103" spans="1:96" ht="31.5">
      <c r="A103" s="21" t="s">
        <v>53</v>
      </c>
      <c r="B103" s="23" t="s">
        <v>7</v>
      </c>
      <c r="C103" s="19" t="s">
        <v>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f t="shared" ref="W103:W111" si="43">T103</f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7" t="s">
        <v>4</v>
      </c>
      <c r="CR103" s="16"/>
    </row>
    <row r="104" spans="1:96" ht="31.5">
      <c r="A104" s="21" t="s">
        <v>53</v>
      </c>
      <c r="B104" s="23" t="s">
        <v>7</v>
      </c>
      <c r="C104" s="19" t="s">
        <v>4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f t="shared" si="43"/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7" t="s">
        <v>4</v>
      </c>
      <c r="CR104" s="16"/>
    </row>
    <row r="105" spans="1:96" s="97" customFormat="1" ht="55.5" customHeight="1">
      <c r="A105" s="92" t="s">
        <v>52</v>
      </c>
      <c r="B105" s="93" t="s">
        <v>51</v>
      </c>
      <c r="C105" s="94" t="s">
        <v>49</v>
      </c>
      <c r="D105" s="95">
        <v>0</v>
      </c>
      <c r="E105" s="95">
        <v>0</v>
      </c>
      <c r="F105" s="95">
        <v>0</v>
      </c>
      <c r="G105" s="95">
        <v>0</v>
      </c>
      <c r="H105" s="95">
        <f>H106</f>
        <v>0.91900000000000004</v>
      </c>
      <c r="I105" s="95">
        <f t="shared" ref="I105:L105" si="44">I106</f>
        <v>5.7349999999999994</v>
      </c>
      <c r="J105" s="95" t="str">
        <f t="shared" si="44"/>
        <v>нд</v>
      </c>
      <c r="K105" s="95">
        <f t="shared" si="44"/>
        <v>1.9969999999999999</v>
      </c>
      <c r="L105" s="95">
        <f t="shared" si="44"/>
        <v>10.542999999999999</v>
      </c>
      <c r="M105" s="95">
        <v>0</v>
      </c>
      <c r="N105" s="95">
        <v>0</v>
      </c>
      <c r="O105" s="95">
        <v>0</v>
      </c>
      <c r="P105" s="95">
        <f>P106</f>
        <v>5.7349999999999994</v>
      </c>
      <c r="Q105" s="95">
        <f t="shared" ref="Q105:S105" si="45">Q106</f>
        <v>5.7349999999999994</v>
      </c>
      <c r="R105" s="95">
        <f t="shared" si="45"/>
        <v>24.707000000000001</v>
      </c>
      <c r="S105" s="95">
        <f t="shared" si="45"/>
        <v>24.707000000000001</v>
      </c>
      <c r="T105" s="95">
        <f t="shared" ref="T105" si="46">T106</f>
        <v>5.7349999999999994</v>
      </c>
      <c r="U105" s="95">
        <f t="shared" ref="U105" si="47">U106</f>
        <v>10.542999999999999</v>
      </c>
      <c r="V105" s="95">
        <f t="shared" ref="V105" si="48">V106</f>
        <v>5.7349999999999994</v>
      </c>
      <c r="W105" s="95">
        <f t="shared" ref="W105" si="49">W106</f>
        <v>0</v>
      </c>
      <c r="X105" s="95">
        <f t="shared" ref="X105" si="50">X106</f>
        <v>0</v>
      </c>
      <c r="Y105" s="95">
        <f t="shared" ref="Y105" si="51">Y106</f>
        <v>5.7349999999999994</v>
      </c>
      <c r="Z105" s="95">
        <v>0</v>
      </c>
      <c r="AA105" s="95">
        <v>0</v>
      </c>
      <c r="AB105" s="95">
        <v>0</v>
      </c>
      <c r="AC105" s="95">
        <v>0</v>
      </c>
      <c r="AD105" s="95">
        <f>AD106</f>
        <v>10.542999999999999</v>
      </c>
      <c r="AE105" s="95">
        <v>0</v>
      </c>
      <c r="AF105" s="95">
        <v>0</v>
      </c>
      <c r="AG105" s="95">
        <f>AG106</f>
        <v>10.542999999999999</v>
      </c>
      <c r="AH105" s="95">
        <v>0</v>
      </c>
      <c r="AI105" s="95">
        <v>0</v>
      </c>
      <c r="AJ105" s="95">
        <v>0</v>
      </c>
      <c r="AK105" s="95">
        <v>0</v>
      </c>
      <c r="AL105" s="95">
        <v>0</v>
      </c>
      <c r="AM105" s="95">
        <v>0</v>
      </c>
      <c r="AN105" s="95">
        <v>0</v>
      </c>
      <c r="AO105" s="95">
        <v>0</v>
      </c>
      <c r="AP105" s="95">
        <v>0</v>
      </c>
      <c r="AQ105" s="95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5">
        <v>0</v>
      </c>
      <c r="BA105" s="95">
        <v>0</v>
      </c>
      <c r="BB105" s="95">
        <v>0</v>
      </c>
      <c r="BC105" s="95" t="e">
        <f>BC106</f>
        <v>#REF!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95">
        <v>0</v>
      </c>
      <c r="BK105" s="95">
        <v>0</v>
      </c>
      <c r="BL105" s="95">
        <v>0</v>
      </c>
      <c r="BM105" s="95">
        <v>0</v>
      </c>
      <c r="BN105" s="95">
        <v>0</v>
      </c>
      <c r="BO105" s="95">
        <v>0</v>
      </c>
      <c r="BP105" s="95">
        <v>0</v>
      </c>
      <c r="BQ105" s="95">
        <v>0</v>
      </c>
      <c r="BR105" s="95">
        <v>0</v>
      </c>
      <c r="BS105" s="95">
        <v>0</v>
      </c>
      <c r="BT105" s="95">
        <v>0</v>
      </c>
      <c r="BU105" s="95">
        <v>0</v>
      </c>
      <c r="BV105" s="95">
        <v>0</v>
      </c>
      <c r="BW105" s="95">
        <v>0</v>
      </c>
      <c r="BX105" s="95">
        <v>0</v>
      </c>
      <c r="BY105" s="95">
        <v>0</v>
      </c>
      <c r="BZ105" s="95">
        <v>0</v>
      </c>
      <c r="CA105" s="95">
        <v>0</v>
      </c>
      <c r="CB105" s="95">
        <v>0</v>
      </c>
      <c r="CC105" s="95">
        <v>0</v>
      </c>
      <c r="CD105" s="95">
        <v>0</v>
      </c>
      <c r="CE105" s="95">
        <v>0</v>
      </c>
      <c r="CF105" s="95">
        <v>0</v>
      </c>
      <c r="CG105" s="95">
        <f>CG106</f>
        <v>0</v>
      </c>
      <c r="CH105" s="95">
        <v>0</v>
      </c>
      <c r="CI105" s="95">
        <v>0</v>
      </c>
      <c r="CJ105" s="95">
        <f>CG105</f>
        <v>0</v>
      </c>
      <c r="CK105" s="95">
        <v>0</v>
      </c>
      <c r="CL105" s="95">
        <v>0</v>
      </c>
      <c r="CM105" s="95">
        <v>0</v>
      </c>
      <c r="CN105" s="95">
        <v>0</v>
      </c>
      <c r="CO105" s="95">
        <v>0</v>
      </c>
      <c r="CP105" s="95">
        <v>0</v>
      </c>
      <c r="CQ105" s="94" t="s">
        <v>4</v>
      </c>
      <c r="CR105" s="96"/>
    </row>
    <row r="106" spans="1:96" s="97" customFormat="1" ht="59.25" customHeight="1">
      <c r="A106" s="92" t="s">
        <v>48</v>
      </c>
      <c r="B106" s="93" t="s">
        <v>50</v>
      </c>
      <c r="C106" s="94" t="s">
        <v>49</v>
      </c>
      <c r="D106" s="95">
        <v>0</v>
      </c>
      <c r="E106" s="95">
        <v>0</v>
      </c>
      <c r="F106" s="95">
        <v>0</v>
      </c>
      <c r="G106" s="95">
        <v>0</v>
      </c>
      <c r="H106" s="95">
        <f>H107+H108</f>
        <v>0.91900000000000004</v>
      </c>
      <c r="I106" s="95">
        <f t="shared" ref="I106:L106" si="52">I107+I108</f>
        <v>5.7349999999999994</v>
      </c>
      <c r="J106" s="95" t="s">
        <v>13</v>
      </c>
      <c r="K106" s="95">
        <f t="shared" si="52"/>
        <v>1.9969999999999999</v>
      </c>
      <c r="L106" s="95">
        <f t="shared" si="52"/>
        <v>10.542999999999999</v>
      </c>
      <c r="M106" s="95">
        <v>0</v>
      </c>
      <c r="N106" s="95">
        <v>0</v>
      </c>
      <c r="O106" s="95">
        <v>0</v>
      </c>
      <c r="P106" s="95">
        <f>P107+P108</f>
        <v>5.7349999999999994</v>
      </c>
      <c r="Q106" s="95">
        <f t="shared" ref="Q106:S106" si="53">Q107+Q108</f>
        <v>5.7349999999999994</v>
      </c>
      <c r="R106" s="95">
        <f t="shared" si="53"/>
        <v>24.707000000000001</v>
      </c>
      <c r="S106" s="95">
        <f t="shared" si="53"/>
        <v>24.707000000000001</v>
      </c>
      <c r="T106" s="95">
        <f t="shared" ref="T106" si="54">T107+T108</f>
        <v>5.7349999999999994</v>
      </c>
      <c r="U106" s="95">
        <f t="shared" ref="U106" si="55">U107+U108</f>
        <v>10.542999999999999</v>
      </c>
      <c r="V106" s="95">
        <f t="shared" ref="V106" si="56">V107+V108</f>
        <v>5.7349999999999994</v>
      </c>
      <c r="W106" s="95">
        <f t="shared" ref="W106" si="57">W107+W108</f>
        <v>0</v>
      </c>
      <c r="X106" s="95">
        <f t="shared" ref="X106" si="58">X107+X108</f>
        <v>0</v>
      </c>
      <c r="Y106" s="95">
        <f t="shared" ref="Y106" si="59">Y107+Y108</f>
        <v>5.7349999999999994</v>
      </c>
      <c r="Z106" s="95">
        <v>0</v>
      </c>
      <c r="AA106" s="95">
        <v>0</v>
      </c>
      <c r="AB106" s="95">
        <f t="shared" ref="AB106" si="60">AB107+AB108</f>
        <v>5.7349999999999994</v>
      </c>
      <c r="AC106" s="95">
        <v>0</v>
      </c>
      <c r="AD106" s="95">
        <f>AD107+AD108</f>
        <v>10.542999999999999</v>
      </c>
      <c r="AE106" s="95">
        <v>0</v>
      </c>
      <c r="AF106" s="95">
        <v>0</v>
      </c>
      <c r="AG106" s="95">
        <f>AG107+AG108</f>
        <v>10.542999999999999</v>
      </c>
      <c r="AH106" s="95">
        <v>0</v>
      </c>
      <c r="AI106" s="95">
        <v>0</v>
      </c>
      <c r="AJ106" s="95">
        <v>0</v>
      </c>
      <c r="AK106" s="95">
        <v>0</v>
      </c>
      <c r="AL106" s="95">
        <v>0</v>
      </c>
      <c r="AM106" s="95">
        <v>0</v>
      </c>
      <c r="AN106" s="95">
        <v>0</v>
      </c>
      <c r="AO106" s="95">
        <v>0</v>
      </c>
      <c r="AP106" s="95">
        <v>0</v>
      </c>
      <c r="AQ106" s="95">
        <v>0</v>
      </c>
      <c r="AR106" s="95">
        <v>0</v>
      </c>
      <c r="AS106" s="95">
        <v>0</v>
      </c>
      <c r="AT106" s="95">
        <v>0</v>
      </c>
      <c r="AU106" s="95">
        <v>0</v>
      </c>
      <c r="AV106" s="95">
        <v>0</v>
      </c>
      <c r="AW106" s="95">
        <v>0</v>
      </c>
      <c r="AX106" s="95">
        <v>0</v>
      </c>
      <c r="AY106" s="95">
        <v>0</v>
      </c>
      <c r="AZ106" s="95">
        <v>0</v>
      </c>
      <c r="BA106" s="95">
        <v>0</v>
      </c>
      <c r="BB106" s="95">
        <v>0</v>
      </c>
      <c r="BC106" s="95" t="e">
        <f>#REF!+#REF!+BC151</f>
        <v>#REF!</v>
      </c>
      <c r="BD106" s="95">
        <v>0</v>
      </c>
      <c r="BE106" s="95">
        <v>0</v>
      </c>
      <c r="BF106" s="95">
        <v>0</v>
      </c>
      <c r="BG106" s="95">
        <v>0</v>
      </c>
      <c r="BH106" s="95">
        <v>0</v>
      </c>
      <c r="BI106" s="95">
        <v>0</v>
      </c>
      <c r="BJ106" s="95">
        <v>0</v>
      </c>
      <c r="BK106" s="95">
        <v>0</v>
      </c>
      <c r="BL106" s="95">
        <v>0</v>
      </c>
      <c r="BM106" s="95">
        <v>0</v>
      </c>
      <c r="BN106" s="95">
        <v>0</v>
      </c>
      <c r="BO106" s="95">
        <v>0</v>
      </c>
      <c r="BP106" s="95">
        <v>0</v>
      </c>
      <c r="BQ106" s="95">
        <v>0</v>
      </c>
      <c r="BR106" s="95">
        <v>0</v>
      </c>
      <c r="BS106" s="95">
        <v>0</v>
      </c>
      <c r="BT106" s="95">
        <v>0</v>
      </c>
      <c r="BU106" s="95">
        <v>0</v>
      </c>
      <c r="BV106" s="95">
        <v>0</v>
      </c>
      <c r="BW106" s="95">
        <v>0</v>
      </c>
      <c r="BX106" s="95">
        <v>0</v>
      </c>
      <c r="BY106" s="95">
        <v>0</v>
      </c>
      <c r="BZ106" s="95">
        <v>0</v>
      </c>
      <c r="CA106" s="95">
        <v>0</v>
      </c>
      <c r="CB106" s="95">
        <v>0</v>
      </c>
      <c r="CC106" s="95">
        <v>0</v>
      </c>
      <c r="CD106" s="95">
        <v>0</v>
      </c>
      <c r="CE106" s="95">
        <v>0</v>
      </c>
      <c r="CF106" s="95">
        <v>0</v>
      </c>
      <c r="CG106" s="95">
        <v>0</v>
      </c>
      <c r="CH106" s="95">
        <v>0</v>
      </c>
      <c r="CI106" s="95">
        <v>0</v>
      </c>
      <c r="CJ106" s="95">
        <f>CG106</f>
        <v>0</v>
      </c>
      <c r="CK106" s="95">
        <v>0</v>
      </c>
      <c r="CL106" s="95">
        <v>0</v>
      </c>
      <c r="CM106" s="95">
        <v>0</v>
      </c>
      <c r="CN106" s="95">
        <v>0</v>
      </c>
      <c r="CO106" s="95">
        <v>0</v>
      </c>
      <c r="CP106" s="95">
        <v>0</v>
      </c>
      <c r="CQ106" s="94" t="s">
        <v>4</v>
      </c>
      <c r="CR106" s="96"/>
    </row>
    <row r="107" spans="1:96" s="97" customFormat="1" ht="111.75" customHeight="1">
      <c r="A107" s="92" t="s">
        <v>48</v>
      </c>
      <c r="B107" s="93" t="s">
        <v>312</v>
      </c>
      <c r="C107" s="98" t="s">
        <v>314</v>
      </c>
      <c r="D107" s="95" t="s">
        <v>311</v>
      </c>
      <c r="E107" s="99">
        <v>2019</v>
      </c>
      <c r="F107" s="99" t="s">
        <v>316</v>
      </c>
      <c r="G107" s="99" t="s">
        <v>316</v>
      </c>
      <c r="H107" s="91">
        <v>0.52</v>
      </c>
      <c r="I107" s="91">
        <v>3.2469999999999999</v>
      </c>
      <c r="J107" s="90" t="s">
        <v>13</v>
      </c>
      <c r="K107" s="91">
        <v>0.52300000000000002</v>
      </c>
      <c r="L107" s="91">
        <v>2.8929999999999998</v>
      </c>
      <c r="M107" s="100">
        <v>43435</v>
      </c>
      <c r="N107" s="95" t="s">
        <v>13</v>
      </c>
      <c r="O107" s="95">
        <v>0</v>
      </c>
      <c r="P107" s="90">
        <v>3.2469999999999999</v>
      </c>
      <c r="Q107" s="90">
        <v>3.2469999999999999</v>
      </c>
      <c r="R107" s="91">
        <v>6.5069999999999997</v>
      </c>
      <c r="S107" s="91">
        <v>6.5069999999999997</v>
      </c>
      <c r="T107" s="91">
        <v>3.2469999999999999</v>
      </c>
      <c r="U107" s="91">
        <v>2.8929999999999998</v>
      </c>
      <c r="V107" s="91">
        <v>3.2469999999999999</v>
      </c>
      <c r="W107" s="91">
        <v>0</v>
      </c>
      <c r="X107" s="91">
        <v>0</v>
      </c>
      <c r="Y107" s="91">
        <v>3.2469999999999999</v>
      </c>
      <c r="Z107" s="91">
        <v>0</v>
      </c>
      <c r="AA107" s="91">
        <v>0</v>
      </c>
      <c r="AB107" s="91">
        <v>3.2469999999999999</v>
      </c>
      <c r="AC107" s="91">
        <v>0</v>
      </c>
      <c r="AD107" s="91">
        <v>2.8929999999999998</v>
      </c>
      <c r="AE107" s="91">
        <v>0</v>
      </c>
      <c r="AF107" s="91">
        <v>0</v>
      </c>
      <c r="AG107" s="91">
        <v>2.8929999999999998</v>
      </c>
      <c r="AH107" s="91">
        <v>0</v>
      </c>
      <c r="AI107" s="95">
        <v>0</v>
      </c>
      <c r="AJ107" s="95">
        <v>0</v>
      </c>
      <c r="AK107" s="95">
        <v>0</v>
      </c>
      <c r="AL107" s="95">
        <v>0</v>
      </c>
      <c r="AM107" s="95">
        <v>0</v>
      </c>
      <c r="AN107" s="95">
        <v>0</v>
      </c>
      <c r="AO107" s="95">
        <v>0</v>
      </c>
      <c r="AP107" s="95">
        <v>0</v>
      </c>
      <c r="AQ107" s="95">
        <v>0</v>
      </c>
      <c r="AR107" s="95">
        <v>0</v>
      </c>
      <c r="AS107" s="95">
        <v>0</v>
      </c>
      <c r="AT107" s="95">
        <v>0</v>
      </c>
      <c r="AU107" s="95">
        <v>0</v>
      </c>
      <c r="AV107" s="95">
        <v>0</v>
      </c>
      <c r="AW107" s="95">
        <v>0</v>
      </c>
      <c r="AX107" s="95">
        <v>0</v>
      </c>
      <c r="AY107" s="95">
        <v>0</v>
      </c>
      <c r="AZ107" s="95">
        <v>0</v>
      </c>
      <c r="BA107" s="95">
        <v>0</v>
      </c>
      <c r="BB107" s="95">
        <v>0</v>
      </c>
      <c r="BC107" s="95">
        <v>0</v>
      </c>
      <c r="BD107" s="95">
        <v>0</v>
      </c>
      <c r="BE107" s="95">
        <v>0</v>
      </c>
      <c r="BF107" s="95">
        <v>0</v>
      </c>
      <c r="BG107" s="95">
        <v>0</v>
      </c>
      <c r="BH107" s="95">
        <v>0</v>
      </c>
      <c r="BI107" s="95">
        <v>0</v>
      </c>
      <c r="BJ107" s="95">
        <v>0</v>
      </c>
      <c r="BK107" s="95">
        <v>0</v>
      </c>
      <c r="BL107" s="95">
        <v>0</v>
      </c>
      <c r="BM107" s="95">
        <v>0</v>
      </c>
      <c r="BN107" s="95">
        <v>0</v>
      </c>
      <c r="BO107" s="95">
        <v>0</v>
      </c>
      <c r="BP107" s="95">
        <v>0</v>
      </c>
      <c r="BQ107" s="95">
        <v>0</v>
      </c>
      <c r="BR107" s="95">
        <v>0</v>
      </c>
      <c r="BS107" s="95">
        <v>0</v>
      </c>
      <c r="BT107" s="95">
        <v>0</v>
      </c>
      <c r="BU107" s="95">
        <v>0</v>
      </c>
      <c r="BV107" s="95">
        <v>0</v>
      </c>
      <c r="BW107" s="95">
        <v>0</v>
      </c>
      <c r="BX107" s="95">
        <v>0</v>
      </c>
      <c r="BY107" s="95">
        <v>0</v>
      </c>
      <c r="BZ107" s="95">
        <v>0</v>
      </c>
      <c r="CA107" s="95">
        <v>0</v>
      </c>
      <c r="CB107" s="95">
        <v>0</v>
      </c>
      <c r="CC107" s="95">
        <v>0</v>
      </c>
      <c r="CD107" s="95">
        <v>0</v>
      </c>
      <c r="CE107" s="95">
        <v>0</v>
      </c>
      <c r="CF107" s="95">
        <v>0</v>
      </c>
      <c r="CG107" s="95">
        <v>0</v>
      </c>
      <c r="CH107" s="95">
        <v>0</v>
      </c>
      <c r="CI107" s="95">
        <v>0</v>
      </c>
      <c r="CJ107" s="95">
        <v>0</v>
      </c>
      <c r="CK107" s="95">
        <v>0</v>
      </c>
      <c r="CL107" s="95">
        <v>0</v>
      </c>
      <c r="CM107" s="95">
        <v>0</v>
      </c>
      <c r="CN107" s="95">
        <v>0</v>
      </c>
      <c r="CO107" s="95">
        <v>0</v>
      </c>
      <c r="CP107" s="95">
        <v>0</v>
      </c>
      <c r="CQ107" s="94" t="s">
        <v>4</v>
      </c>
      <c r="CR107" s="96"/>
    </row>
    <row r="108" spans="1:96" s="97" customFormat="1" ht="138.75" customHeight="1">
      <c r="A108" s="92" t="s">
        <v>48</v>
      </c>
      <c r="B108" s="93" t="s">
        <v>313</v>
      </c>
      <c r="C108" s="98" t="s">
        <v>315</v>
      </c>
      <c r="D108" s="95" t="s">
        <v>311</v>
      </c>
      <c r="E108" s="99" t="s">
        <v>316</v>
      </c>
      <c r="F108" s="99" t="s">
        <v>316</v>
      </c>
      <c r="G108" s="99" t="s">
        <v>316</v>
      </c>
      <c r="H108" s="91">
        <v>0.39900000000000002</v>
      </c>
      <c r="I108" s="90">
        <v>2.488</v>
      </c>
      <c r="J108" s="90" t="s">
        <v>13</v>
      </c>
      <c r="K108" s="91">
        <v>1.474</v>
      </c>
      <c r="L108" s="91">
        <v>7.65</v>
      </c>
      <c r="M108" s="100">
        <v>43435</v>
      </c>
      <c r="N108" s="95" t="s">
        <v>13</v>
      </c>
      <c r="O108" s="95">
        <v>0</v>
      </c>
      <c r="P108" s="90">
        <v>2.488</v>
      </c>
      <c r="Q108" s="90">
        <v>2.488</v>
      </c>
      <c r="R108" s="91">
        <v>18.2</v>
      </c>
      <c r="S108" s="91">
        <v>18.2</v>
      </c>
      <c r="T108" s="91">
        <v>2.488</v>
      </c>
      <c r="U108" s="91">
        <v>7.65</v>
      </c>
      <c r="V108" s="90">
        <v>2.488</v>
      </c>
      <c r="W108" s="91">
        <v>0</v>
      </c>
      <c r="X108" s="91">
        <v>0</v>
      </c>
      <c r="Y108" s="91">
        <v>2.488</v>
      </c>
      <c r="Z108" s="91">
        <v>0</v>
      </c>
      <c r="AA108" s="91">
        <v>0</v>
      </c>
      <c r="AB108" s="91">
        <v>2.488</v>
      </c>
      <c r="AC108" s="91">
        <v>0</v>
      </c>
      <c r="AD108" s="91">
        <v>7.65</v>
      </c>
      <c r="AE108" s="91">
        <v>0</v>
      </c>
      <c r="AF108" s="91">
        <v>0</v>
      </c>
      <c r="AG108" s="91">
        <v>7.65</v>
      </c>
      <c r="AH108" s="91">
        <v>0</v>
      </c>
      <c r="AI108" s="95">
        <v>0</v>
      </c>
      <c r="AJ108" s="95">
        <v>0</v>
      </c>
      <c r="AK108" s="95">
        <v>0</v>
      </c>
      <c r="AL108" s="95">
        <v>0</v>
      </c>
      <c r="AM108" s="95">
        <v>0</v>
      </c>
      <c r="AN108" s="95">
        <v>0</v>
      </c>
      <c r="AO108" s="95">
        <v>0</v>
      </c>
      <c r="AP108" s="95">
        <v>0</v>
      </c>
      <c r="AQ108" s="95">
        <v>0</v>
      </c>
      <c r="AR108" s="95">
        <v>0</v>
      </c>
      <c r="AS108" s="95">
        <v>0</v>
      </c>
      <c r="AT108" s="95">
        <v>0</v>
      </c>
      <c r="AU108" s="95">
        <v>0</v>
      </c>
      <c r="AV108" s="95">
        <v>0</v>
      </c>
      <c r="AW108" s="95">
        <v>0</v>
      </c>
      <c r="AX108" s="95">
        <v>0</v>
      </c>
      <c r="AY108" s="95">
        <v>0</v>
      </c>
      <c r="AZ108" s="95">
        <v>0</v>
      </c>
      <c r="BA108" s="95">
        <v>0</v>
      </c>
      <c r="BB108" s="95">
        <v>0</v>
      </c>
      <c r="BC108" s="95">
        <v>0</v>
      </c>
      <c r="BD108" s="95">
        <v>0</v>
      </c>
      <c r="BE108" s="95">
        <v>0</v>
      </c>
      <c r="BF108" s="95">
        <v>0</v>
      </c>
      <c r="BG108" s="95">
        <v>0</v>
      </c>
      <c r="BH108" s="95">
        <v>0</v>
      </c>
      <c r="BI108" s="95">
        <v>0</v>
      </c>
      <c r="BJ108" s="95">
        <v>0</v>
      </c>
      <c r="BK108" s="95">
        <v>0</v>
      </c>
      <c r="BL108" s="95">
        <v>0</v>
      </c>
      <c r="BM108" s="95">
        <v>0</v>
      </c>
      <c r="BN108" s="95">
        <v>0</v>
      </c>
      <c r="BO108" s="95">
        <v>0</v>
      </c>
      <c r="BP108" s="95">
        <v>0</v>
      </c>
      <c r="BQ108" s="95">
        <v>0</v>
      </c>
      <c r="BR108" s="95">
        <v>0</v>
      </c>
      <c r="BS108" s="95">
        <v>0</v>
      </c>
      <c r="BT108" s="95">
        <v>0</v>
      </c>
      <c r="BU108" s="95">
        <v>0</v>
      </c>
      <c r="BV108" s="95">
        <v>0</v>
      </c>
      <c r="BW108" s="95">
        <v>0</v>
      </c>
      <c r="BX108" s="95">
        <v>0</v>
      </c>
      <c r="BY108" s="95">
        <v>0</v>
      </c>
      <c r="BZ108" s="95">
        <v>0</v>
      </c>
      <c r="CA108" s="95">
        <v>0</v>
      </c>
      <c r="CB108" s="95">
        <v>0</v>
      </c>
      <c r="CC108" s="95">
        <v>0</v>
      </c>
      <c r="CD108" s="95">
        <v>0</v>
      </c>
      <c r="CE108" s="95">
        <v>0</v>
      </c>
      <c r="CF108" s="95">
        <v>0</v>
      </c>
      <c r="CG108" s="95">
        <v>0</v>
      </c>
      <c r="CH108" s="95">
        <v>0</v>
      </c>
      <c r="CI108" s="95">
        <v>0</v>
      </c>
      <c r="CJ108" s="95">
        <v>0</v>
      </c>
      <c r="CK108" s="95">
        <v>0</v>
      </c>
      <c r="CL108" s="95">
        <v>0</v>
      </c>
      <c r="CM108" s="95">
        <v>0</v>
      </c>
      <c r="CN108" s="95">
        <v>0</v>
      </c>
      <c r="CO108" s="95">
        <v>0</v>
      </c>
      <c r="CP108" s="95">
        <v>0</v>
      </c>
      <c r="CQ108" s="94" t="s">
        <v>4</v>
      </c>
      <c r="CR108" s="96"/>
    </row>
    <row r="109" spans="1:96" ht="47.25">
      <c r="A109" s="21" t="s">
        <v>46</v>
      </c>
      <c r="B109" s="22" t="s">
        <v>47</v>
      </c>
      <c r="C109" s="19" t="s">
        <v>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f t="shared" si="43"/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7" t="s">
        <v>4</v>
      </c>
      <c r="CR109" s="16"/>
    </row>
    <row r="110" spans="1:96" ht="31.5">
      <c r="A110" s="21" t="s">
        <v>46</v>
      </c>
      <c r="B110" s="23" t="s">
        <v>7</v>
      </c>
      <c r="C110" s="19" t="s">
        <v>4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f t="shared" si="43"/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7" t="s">
        <v>4</v>
      </c>
      <c r="CR110" s="16"/>
    </row>
    <row r="111" spans="1:96" ht="31.5">
      <c r="A111" s="21" t="s">
        <v>46</v>
      </c>
      <c r="B111" s="23" t="s">
        <v>7</v>
      </c>
      <c r="C111" s="19" t="s">
        <v>4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f t="shared" si="43"/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7" t="s">
        <v>4</v>
      </c>
      <c r="CR111" s="16"/>
    </row>
    <row r="112" spans="1:96" s="25" customFormat="1" ht="47.25">
      <c r="A112" s="28" t="s">
        <v>45</v>
      </c>
      <c r="B112" s="27" t="s">
        <v>44</v>
      </c>
      <c r="C112" s="17" t="s">
        <v>49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f>P113</f>
        <v>190.04999999999998</v>
      </c>
      <c r="Q112" s="26">
        <f>Q113</f>
        <v>190.04999999999998</v>
      </c>
      <c r="R112" s="26">
        <v>0</v>
      </c>
      <c r="S112" s="26">
        <v>0</v>
      </c>
      <c r="T112" s="26">
        <f>T113</f>
        <v>190.04999999999998</v>
      </c>
      <c r="U112" s="26">
        <v>0</v>
      </c>
      <c r="V112" s="26">
        <v>0</v>
      </c>
      <c r="W112" s="18">
        <f>T112</f>
        <v>190.04999999999998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f>AI113</f>
        <v>70.97</v>
      </c>
      <c r="AJ112" s="26">
        <v>0</v>
      </c>
      <c r="AK112" s="26">
        <f>AK113</f>
        <v>0</v>
      </c>
      <c r="AL112" s="26">
        <f>AL113</f>
        <v>70.97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f>AS113</f>
        <v>31.524000000000001</v>
      </c>
      <c r="AT112" s="26">
        <v>0</v>
      </c>
      <c r="AU112" s="26">
        <v>0</v>
      </c>
      <c r="AV112" s="26">
        <f>AS112</f>
        <v>31.524000000000001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f>BC113</f>
        <v>36.718000000000004</v>
      </c>
      <c r="BD112" s="26">
        <v>0</v>
      </c>
      <c r="BE112" s="26">
        <v>0</v>
      </c>
      <c r="BF112" s="26">
        <f>BC112</f>
        <v>36.718000000000004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f>BM113</f>
        <v>26.917999999999999</v>
      </c>
      <c r="BN112" s="26">
        <v>0</v>
      </c>
      <c r="BO112" s="26">
        <v>0</v>
      </c>
      <c r="BP112" s="26">
        <f>BM112</f>
        <v>26.917999999999999</v>
      </c>
      <c r="BQ112" s="26">
        <v>0</v>
      </c>
      <c r="BR112" s="26">
        <v>0</v>
      </c>
      <c r="BS112" s="26">
        <v>0</v>
      </c>
      <c r="BT112" s="26">
        <v>0</v>
      </c>
      <c r="BU112" s="26">
        <v>0</v>
      </c>
      <c r="BV112" s="26">
        <v>0</v>
      </c>
      <c r="BW112" s="26">
        <f>BW113</f>
        <v>23.92</v>
      </c>
      <c r="BX112" s="26">
        <v>0</v>
      </c>
      <c r="BY112" s="26">
        <v>0</v>
      </c>
      <c r="BZ112" s="26">
        <f>BW112</f>
        <v>23.92</v>
      </c>
      <c r="CA112" s="26">
        <v>0</v>
      </c>
      <c r="CB112" s="26">
        <v>0</v>
      </c>
      <c r="CC112" s="26">
        <v>0</v>
      </c>
      <c r="CD112" s="26">
        <v>0</v>
      </c>
      <c r="CE112" s="26">
        <v>0</v>
      </c>
      <c r="CF112" s="26">
        <v>0</v>
      </c>
      <c r="CG112" s="18">
        <f>CG113</f>
        <v>190.04999999999998</v>
      </c>
      <c r="CH112" s="26">
        <v>0</v>
      </c>
      <c r="CI112" s="26">
        <v>0</v>
      </c>
      <c r="CJ112" s="26">
        <f>CG112</f>
        <v>190.04999999999998</v>
      </c>
      <c r="CK112" s="26">
        <v>0</v>
      </c>
      <c r="CL112" s="26">
        <v>0</v>
      </c>
      <c r="CM112" s="26">
        <v>0</v>
      </c>
      <c r="CN112" s="26">
        <v>0</v>
      </c>
      <c r="CO112" s="26">
        <v>0</v>
      </c>
      <c r="CP112" s="26">
        <v>0</v>
      </c>
      <c r="CQ112" s="17" t="s">
        <v>4</v>
      </c>
      <c r="CR112" s="71"/>
    </row>
    <row r="113" spans="1:96" s="25" customFormat="1" ht="47.25">
      <c r="A113" s="28" t="s">
        <v>42</v>
      </c>
      <c r="B113" s="27" t="s">
        <v>43</v>
      </c>
      <c r="C113" s="17" t="s">
        <v>49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72">
        <f>P114+P115+P116</f>
        <v>190.04999999999998</v>
      </c>
      <c r="Q113" s="72">
        <f>Q114+Q115+Q116</f>
        <v>190.04999999999998</v>
      </c>
      <c r="R113" s="26">
        <v>0</v>
      </c>
      <c r="S113" s="26">
        <v>0</v>
      </c>
      <c r="T113" s="26">
        <f>T114+T115+T116</f>
        <v>190.04999999999998</v>
      </c>
      <c r="U113" s="26">
        <v>0</v>
      </c>
      <c r="V113" s="26">
        <v>0</v>
      </c>
      <c r="W113" s="18">
        <f t="shared" ref="W113:W116" si="61">T113</f>
        <v>190.04999999999998</v>
      </c>
      <c r="X113" s="26">
        <v>0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f>AI114+AI115+AI116</f>
        <v>70.97</v>
      </c>
      <c r="AJ113" s="26">
        <v>0</v>
      </c>
      <c r="AK113" s="26">
        <v>0</v>
      </c>
      <c r="AL113" s="26">
        <f>AL114+AL115+AL116</f>
        <v>70.97</v>
      </c>
      <c r="AM113" s="26">
        <v>0</v>
      </c>
      <c r="AN113" s="26">
        <v>0</v>
      </c>
      <c r="AO113" s="26">
        <v>0</v>
      </c>
      <c r="AP113" s="26">
        <v>0</v>
      </c>
      <c r="AQ113" s="26">
        <v>0</v>
      </c>
      <c r="AR113" s="26">
        <v>0</v>
      </c>
      <c r="AS113" s="26">
        <f>AS114+AS115+AS116</f>
        <v>31.524000000000001</v>
      </c>
      <c r="AT113" s="26">
        <v>0</v>
      </c>
      <c r="AU113" s="26">
        <v>0</v>
      </c>
      <c r="AV113" s="26">
        <f>AS113</f>
        <v>31.524000000000001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f>BC114+BC115</f>
        <v>36.718000000000004</v>
      </c>
      <c r="BD113" s="26">
        <v>0</v>
      </c>
      <c r="BE113" s="26">
        <v>0</v>
      </c>
      <c r="BF113" s="26">
        <f>BC113</f>
        <v>36.718000000000004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f>BM114+BM115</f>
        <v>26.917999999999999</v>
      </c>
      <c r="BN113" s="26">
        <v>0</v>
      </c>
      <c r="BO113" s="26">
        <v>0</v>
      </c>
      <c r="BP113" s="26">
        <f>BM113</f>
        <v>26.917999999999999</v>
      </c>
      <c r="BQ113" s="26">
        <v>0</v>
      </c>
      <c r="BR113" s="26">
        <v>0</v>
      </c>
      <c r="BS113" s="26">
        <v>0</v>
      </c>
      <c r="BT113" s="26">
        <v>0</v>
      </c>
      <c r="BU113" s="26">
        <v>0</v>
      </c>
      <c r="BV113" s="26">
        <v>0</v>
      </c>
      <c r="BW113" s="26">
        <f>BW114+BW115</f>
        <v>23.92</v>
      </c>
      <c r="BX113" s="26">
        <v>0</v>
      </c>
      <c r="BY113" s="26">
        <v>0</v>
      </c>
      <c r="BZ113" s="26">
        <f>BW113</f>
        <v>23.92</v>
      </c>
      <c r="CA113" s="26">
        <v>0</v>
      </c>
      <c r="CB113" s="26">
        <v>0</v>
      </c>
      <c r="CC113" s="26">
        <v>0</v>
      </c>
      <c r="CD113" s="26">
        <v>0</v>
      </c>
      <c r="CE113" s="26">
        <v>0</v>
      </c>
      <c r="CF113" s="26">
        <v>0</v>
      </c>
      <c r="CG113" s="18">
        <f>CG114+CG115+CG116</f>
        <v>190.04999999999998</v>
      </c>
      <c r="CH113" s="26">
        <v>0</v>
      </c>
      <c r="CI113" s="26">
        <v>0</v>
      </c>
      <c r="CJ113" s="26">
        <f>CG113</f>
        <v>190.04999999999998</v>
      </c>
      <c r="CK113" s="26">
        <v>0</v>
      </c>
      <c r="CL113" s="26">
        <v>0</v>
      </c>
      <c r="CM113" s="26">
        <v>0</v>
      </c>
      <c r="CN113" s="26">
        <v>0</v>
      </c>
      <c r="CO113" s="26">
        <v>0</v>
      </c>
      <c r="CP113" s="26">
        <v>0</v>
      </c>
      <c r="CQ113" s="17" t="s">
        <v>4</v>
      </c>
      <c r="CR113" s="71"/>
    </row>
    <row r="114" spans="1:96" ht="47.25">
      <c r="A114" s="21" t="s">
        <v>42</v>
      </c>
      <c r="B114" s="30" t="s">
        <v>261</v>
      </c>
      <c r="C114" s="70" t="s">
        <v>294</v>
      </c>
      <c r="D114" s="18" t="s">
        <v>221</v>
      </c>
      <c r="E114" s="65">
        <v>2020</v>
      </c>
      <c r="F114" s="65">
        <v>2024</v>
      </c>
      <c r="G114" s="18">
        <v>0</v>
      </c>
      <c r="H114" s="18" t="s">
        <v>13</v>
      </c>
      <c r="I114" s="18" t="s">
        <v>13</v>
      </c>
      <c r="J114" s="18" t="s">
        <v>13</v>
      </c>
      <c r="K114" s="18" t="s">
        <v>13</v>
      </c>
      <c r="L114" s="18" t="s">
        <v>13</v>
      </c>
      <c r="M114" s="18" t="s">
        <v>13</v>
      </c>
      <c r="N114" s="18">
        <v>0</v>
      </c>
      <c r="O114" s="18">
        <v>0</v>
      </c>
      <c r="P114" s="73">
        <v>135.87799999999999</v>
      </c>
      <c r="Q114" s="18">
        <v>135.87799999999999</v>
      </c>
      <c r="R114" s="18" t="s">
        <v>13</v>
      </c>
      <c r="S114" s="18" t="s">
        <v>13</v>
      </c>
      <c r="T114" s="18">
        <f>P114</f>
        <v>135.87799999999999</v>
      </c>
      <c r="U114" s="18">
        <v>0</v>
      </c>
      <c r="V114" s="18">
        <v>0</v>
      </c>
      <c r="W114" s="18">
        <f t="shared" si="61"/>
        <v>135.87799999999999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44.503</v>
      </c>
      <c r="AJ114" s="18">
        <v>0</v>
      </c>
      <c r="AK114" s="18">
        <v>0</v>
      </c>
      <c r="AL114" s="18">
        <f>AI114</f>
        <v>44.503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26.83</v>
      </c>
      <c r="AT114" s="18">
        <v>0</v>
      </c>
      <c r="AU114" s="18">
        <v>0</v>
      </c>
      <c r="AV114" s="18">
        <f>AS114</f>
        <v>26.83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31.937000000000001</v>
      </c>
      <c r="BD114" s="18">
        <v>0</v>
      </c>
      <c r="BE114" s="18">
        <v>0</v>
      </c>
      <c r="BF114" s="18">
        <f>BC114</f>
        <v>31.937000000000001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17.27</v>
      </c>
      <c r="BN114" s="18">
        <v>0</v>
      </c>
      <c r="BO114" s="18">
        <v>0</v>
      </c>
      <c r="BP114" s="18">
        <f>BM114</f>
        <v>17.27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15.337999999999999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f>BW114+BM114+BC114+AS114+AI114</f>
        <v>135.87799999999999</v>
      </c>
      <c r="CH114" s="18">
        <v>0</v>
      </c>
      <c r="CI114" s="18">
        <v>0</v>
      </c>
      <c r="CJ114" s="18">
        <f>CG114</f>
        <v>135.87799999999999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7" t="s">
        <v>4</v>
      </c>
      <c r="CR114" s="16"/>
    </row>
    <row r="115" spans="1:96" ht="47.25">
      <c r="A115" s="21" t="s">
        <v>42</v>
      </c>
      <c r="B115" s="30" t="s">
        <v>262</v>
      </c>
      <c r="C115" s="70" t="s">
        <v>295</v>
      </c>
      <c r="D115" s="18" t="s">
        <v>221</v>
      </c>
      <c r="E115" s="65">
        <v>2020</v>
      </c>
      <c r="F115" s="65">
        <v>2024</v>
      </c>
      <c r="G115" s="18">
        <v>0</v>
      </c>
      <c r="H115" s="18" t="s">
        <v>13</v>
      </c>
      <c r="I115" s="18" t="s">
        <v>13</v>
      </c>
      <c r="J115" s="18" t="s">
        <v>13</v>
      </c>
      <c r="K115" s="18" t="s">
        <v>13</v>
      </c>
      <c r="L115" s="18" t="s">
        <v>13</v>
      </c>
      <c r="M115" s="18" t="s">
        <v>13</v>
      </c>
      <c r="N115" s="18">
        <v>0</v>
      </c>
      <c r="O115" s="18">
        <v>0</v>
      </c>
      <c r="P115" s="73">
        <v>52.502000000000002</v>
      </c>
      <c r="Q115" s="18">
        <v>52.502000000000002</v>
      </c>
      <c r="R115" s="18" t="s">
        <v>13</v>
      </c>
      <c r="S115" s="18" t="s">
        <v>13</v>
      </c>
      <c r="T115" s="18">
        <f>P115</f>
        <v>52.502000000000002</v>
      </c>
      <c r="U115" s="18">
        <v>0</v>
      </c>
      <c r="V115" s="18">
        <v>0</v>
      </c>
      <c r="W115" s="18">
        <f t="shared" si="61"/>
        <v>52.502000000000002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26.466999999999999</v>
      </c>
      <c r="AJ115" s="18">
        <v>0</v>
      </c>
      <c r="AK115" s="18">
        <v>0</v>
      </c>
      <c r="AL115" s="18">
        <f t="shared" ref="AL115:AL116" si="62">AI115</f>
        <v>26.466999999999999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3.024</v>
      </c>
      <c r="AT115" s="18">
        <v>0</v>
      </c>
      <c r="AU115" s="18">
        <v>0</v>
      </c>
      <c r="AV115" s="18">
        <f t="shared" ref="AV115:AV116" si="63">AS115</f>
        <v>3.024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4.7809999999999997</v>
      </c>
      <c r="BD115" s="18">
        <v>0</v>
      </c>
      <c r="BE115" s="18">
        <v>0</v>
      </c>
      <c r="BF115" s="18">
        <v>1.4470000000000001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9.6479999999999997</v>
      </c>
      <c r="BN115" s="18">
        <v>0</v>
      </c>
      <c r="BO115" s="18">
        <v>0</v>
      </c>
      <c r="BP115" s="18">
        <f t="shared" ref="BP115:BP116" si="64">BM115</f>
        <v>9.6479999999999997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8.5820000000000007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f t="shared" ref="CG115:CG116" si="65">BW115+BM115+BC115+AS115+AI115</f>
        <v>52.501999999999995</v>
      </c>
      <c r="CH115" s="18">
        <v>0</v>
      </c>
      <c r="CI115" s="18">
        <v>0</v>
      </c>
      <c r="CJ115" s="18">
        <f t="shared" ref="CJ115:CJ116" si="66">CG115</f>
        <v>52.501999999999995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7" t="s">
        <v>4</v>
      </c>
      <c r="CR115" s="16"/>
    </row>
    <row r="116" spans="1:96" s="2" customFormat="1" ht="47.25">
      <c r="A116" s="29" t="s">
        <v>42</v>
      </c>
      <c r="B116" s="30" t="s">
        <v>263</v>
      </c>
      <c r="C116" s="66" t="s">
        <v>296</v>
      </c>
      <c r="D116" s="18" t="s">
        <v>221</v>
      </c>
      <c r="E116" s="65">
        <v>2020</v>
      </c>
      <c r="F116" s="65">
        <v>2020</v>
      </c>
      <c r="G116" s="18">
        <v>0</v>
      </c>
      <c r="H116" s="18" t="s">
        <v>13</v>
      </c>
      <c r="I116" s="18" t="s">
        <v>13</v>
      </c>
      <c r="J116" s="18" t="s">
        <v>13</v>
      </c>
      <c r="K116" s="18" t="s">
        <v>13</v>
      </c>
      <c r="L116" s="18" t="s">
        <v>13</v>
      </c>
      <c r="M116" s="18" t="s">
        <v>13</v>
      </c>
      <c r="N116" s="18">
        <v>0</v>
      </c>
      <c r="O116" s="18">
        <v>0</v>
      </c>
      <c r="P116" s="18">
        <v>1.67</v>
      </c>
      <c r="Q116" s="18">
        <v>1.67</v>
      </c>
      <c r="R116" s="18" t="s">
        <v>13</v>
      </c>
      <c r="S116" s="18" t="s">
        <v>13</v>
      </c>
      <c r="T116" s="18">
        <f>P116</f>
        <v>1.67</v>
      </c>
      <c r="U116" s="18">
        <v>0</v>
      </c>
      <c r="V116" s="18">
        <v>0</v>
      </c>
      <c r="W116" s="18">
        <f t="shared" si="61"/>
        <v>1.67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f t="shared" si="62"/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1.67</v>
      </c>
      <c r="AT116" s="18">
        <v>0</v>
      </c>
      <c r="AU116" s="18">
        <v>0</v>
      </c>
      <c r="AV116" s="18">
        <f t="shared" si="63"/>
        <v>1.67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f t="shared" ref="BF116" si="67">BC116</f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f t="shared" si="64"/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f t="shared" si="65"/>
        <v>1.67</v>
      </c>
      <c r="CH116" s="18">
        <v>0</v>
      </c>
      <c r="CI116" s="18">
        <v>0</v>
      </c>
      <c r="CJ116" s="18">
        <f t="shared" si="66"/>
        <v>1.67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9"/>
      <c r="CR116" s="16"/>
    </row>
    <row r="117" spans="1:96" ht="47.25">
      <c r="A117" s="21" t="s">
        <v>40</v>
      </c>
      <c r="B117" s="22" t="s">
        <v>41</v>
      </c>
      <c r="C117" s="19" t="s">
        <v>4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f>T117</f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7" t="s">
        <v>4</v>
      </c>
      <c r="CR117" s="16"/>
    </row>
    <row r="118" spans="1:96" ht="31.5">
      <c r="A118" s="21" t="s">
        <v>40</v>
      </c>
      <c r="B118" s="23" t="s">
        <v>7</v>
      </c>
      <c r="C118" s="19" t="s">
        <v>4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f t="shared" ref="W118:W121" si="68">T118</f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7" t="s">
        <v>4</v>
      </c>
      <c r="CR118" s="16"/>
    </row>
    <row r="119" spans="1:96" ht="31.5">
      <c r="A119" s="21" t="s">
        <v>40</v>
      </c>
      <c r="B119" s="23" t="s">
        <v>7</v>
      </c>
      <c r="C119" s="19" t="s">
        <v>4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f t="shared" si="68"/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7" t="s">
        <v>4</v>
      </c>
      <c r="CR119" s="16"/>
    </row>
    <row r="120" spans="1:96" ht="47.25">
      <c r="A120" s="21" t="s">
        <v>38</v>
      </c>
      <c r="B120" s="22" t="s">
        <v>39</v>
      </c>
      <c r="C120" s="19" t="s">
        <v>4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f t="shared" si="68"/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7" t="s">
        <v>4</v>
      </c>
      <c r="CR120" s="16"/>
    </row>
    <row r="121" spans="1:96" ht="31.5">
      <c r="A121" s="21" t="s">
        <v>38</v>
      </c>
      <c r="B121" s="23" t="s">
        <v>7</v>
      </c>
      <c r="C121" s="19" t="s">
        <v>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f t="shared" si="68"/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7" t="s">
        <v>4</v>
      </c>
      <c r="CR121" s="16"/>
    </row>
    <row r="122" spans="1:96" ht="31.5">
      <c r="A122" s="21" t="s">
        <v>38</v>
      </c>
      <c r="B122" s="23" t="s">
        <v>7</v>
      </c>
      <c r="C122" s="19" t="s">
        <v>4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7" t="s">
        <v>4</v>
      </c>
      <c r="CR122" s="16"/>
    </row>
    <row r="123" spans="1:96" ht="47.25">
      <c r="A123" s="21" t="s">
        <v>36</v>
      </c>
      <c r="B123" s="22" t="s">
        <v>37</v>
      </c>
      <c r="C123" s="19" t="s">
        <v>4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7" t="s">
        <v>4</v>
      </c>
      <c r="CR123" s="16"/>
    </row>
    <row r="124" spans="1:96" ht="31.5">
      <c r="A124" s="21" t="s">
        <v>36</v>
      </c>
      <c r="B124" s="23" t="s">
        <v>7</v>
      </c>
      <c r="C124" s="19" t="s">
        <v>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7" t="s">
        <v>4</v>
      </c>
      <c r="CR124" s="16"/>
    </row>
    <row r="125" spans="1:96" ht="31.5">
      <c r="A125" s="21" t="s">
        <v>36</v>
      </c>
      <c r="B125" s="23" t="s">
        <v>7</v>
      </c>
      <c r="C125" s="19" t="s">
        <v>4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7" t="s">
        <v>4</v>
      </c>
      <c r="CR125" s="16"/>
    </row>
    <row r="126" spans="1:96" ht="63">
      <c r="A126" s="21" t="s">
        <v>34</v>
      </c>
      <c r="B126" s="22" t="s">
        <v>35</v>
      </c>
      <c r="C126" s="19" t="s">
        <v>4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7" t="s">
        <v>4</v>
      </c>
      <c r="CR126" s="16"/>
    </row>
    <row r="127" spans="1:96" ht="31.5">
      <c r="A127" s="21" t="s">
        <v>34</v>
      </c>
      <c r="B127" s="23" t="s">
        <v>7</v>
      </c>
      <c r="C127" s="19" t="s">
        <v>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7" t="s">
        <v>4</v>
      </c>
      <c r="CR127" s="16"/>
    </row>
    <row r="128" spans="1:96" ht="31.5">
      <c r="A128" s="21" t="s">
        <v>34</v>
      </c>
      <c r="B128" s="23" t="s">
        <v>7</v>
      </c>
      <c r="C128" s="19" t="s">
        <v>4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7" t="s">
        <v>4</v>
      </c>
      <c r="CR128" s="16"/>
    </row>
    <row r="129" spans="1:96" ht="63">
      <c r="A129" s="21" t="s">
        <v>32</v>
      </c>
      <c r="B129" s="22" t="s">
        <v>33</v>
      </c>
      <c r="C129" s="19" t="s">
        <v>4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7" t="s">
        <v>4</v>
      </c>
      <c r="CR129" s="16"/>
    </row>
    <row r="130" spans="1:96" ht="31.5">
      <c r="A130" s="21" t="s">
        <v>32</v>
      </c>
      <c r="B130" s="23" t="s">
        <v>7</v>
      </c>
      <c r="C130" s="19" t="s">
        <v>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7" t="s">
        <v>4</v>
      </c>
      <c r="CR130" s="16"/>
    </row>
    <row r="131" spans="1:96" ht="31.5">
      <c r="A131" s="21" t="s">
        <v>32</v>
      </c>
      <c r="B131" s="23" t="s">
        <v>7</v>
      </c>
      <c r="C131" s="19" t="s">
        <v>4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7" t="s">
        <v>4</v>
      </c>
      <c r="CR131" s="16"/>
    </row>
    <row r="132" spans="1:96" ht="63">
      <c r="A132" s="21" t="s">
        <v>30</v>
      </c>
      <c r="B132" s="22" t="s">
        <v>31</v>
      </c>
      <c r="C132" s="19" t="s">
        <v>4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7" t="s">
        <v>4</v>
      </c>
      <c r="CR132" s="16"/>
    </row>
    <row r="133" spans="1:96" ht="31.5">
      <c r="A133" s="21" t="s">
        <v>30</v>
      </c>
      <c r="B133" s="23" t="s">
        <v>7</v>
      </c>
      <c r="C133" s="19" t="s">
        <v>4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7" t="s">
        <v>4</v>
      </c>
      <c r="CR133" s="16"/>
    </row>
    <row r="134" spans="1:96" ht="31.5">
      <c r="A134" s="21" t="s">
        <v>30</v>
      </c>
      <c r="B134" s="23" t="s">
        <v>7</v>
      </c>
      <c r="C134" s="19" t="s">
        <v>4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7" t="s">
        <v>4</v>
      </c>
      <c r="CR134" s="16"/>
    </row>
    <row r="135" spans="1:96" ht="63">
      <c r="A135" s="21" t="s">
        <v>28</v>
      </c>
      <c r="B135" s="22" t="s">
        <v>29</v>
      </c>
      <c r="C135" s="19" t="s">
        <v>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7" t="s">
        <v>4</v>
      </c>
      <c r="CR135" s="16"/>
    </row>
    <row r="136" spans="1:96" ht="31.5">
      <c r="A136" s="21" t="s">
        <v>28</v>
      </c>
      <c r="B136" s="23" t="s">
        <v>7</v>
      </c>
      <c r="C136" s="19" t="s">
        <v>4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7" t="s">
        <v>4</v>
      </c>
      <c r="CR136" s="16"/>
    </row>
    <row r="137" spans="1:96" ht="31.5">
      <c r="A137" s="21" t="s">
        <v>28</v>
      </c>
      <c r="B137" s="23" t="s">
        <v>7</v>
      </c>
      <c r="C137" s="19" t="s">
        <v>4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7" t="s">
        <v>4</v>
      </c>
      <c r="CR137" s="16"/>
    </row>
    <row r="138" spans="1:96" ht="63">
      <c r="A138" s="21" t="s">
        <v>27</v>
      </c>
      <c r="B138" s="22" t="s">
        <v>26</v>
      </c>
      <c r="C138" s="19" t="s">
        <v>4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7" t="s">
        <v>4</v>
      </c>
      <c r="CR138" s="16"/>
    </row>
    <row r="139" spans="1:96" ht="47.25">
      <c r="A139" s="21" t="s">
        <v>24</v>
      </c>
      <c r="B139" s="22" t="s">
        <v>25</v>
      </c>
      <c r="C139" s="19" t="s">
        <v>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7" t="s">
        <v>4</v>
      </c>
      <c r="CR139" s="16"/>
    </row>
    <row r="140" spans="1:96" ht="31.5">
      <c r="A140" s="21" t="s">
        <v>24</v>
      </c>
      <c r="B140" s="23" t="s">
        <v>7</v>
      </c>
      <c r="C140" s="19" t="s">
        <v>4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7" t="s">
        <v>4</v>
      </c>
      <c r="CR140" s="16"/>
    </row>
    <row r="141" spans="1:96" ht="31.5">
      <c r="A141" s="21" t="s">
        <v>24</v>
      </c>
      <c r="B141" s="23" t="s">
        <v>7</v>
      </c>
      <c r="C141" s="19" t="s">
        <v>4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7" t="s">
        <v>4</v>
      </c>
      <c r="CR141" s="16"/>
    </row>
    <row r="142" spans="1:96" ht="63">
      <c r="A142" s="21" t="s">
        <v>22</v>
      </c>
      <c r="B142" s="22" t="s">
        <v>23</v>
      </c>
      <c r="C142" s="19" t="s">
        <v>4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7" t="s">
        <v>4</v>
      </c>
      <c r="CR142" s="16"/>
    </row>
    <row r="143" spans="1:96" ht="31.5">
      <c r="A143" s="21" t="s">
        <v>22</v>
      </c>
      <c r="B143" s="23" t="s">
        <v>7</v>
      </c>
      <c r="C143" s="19" t="s">
        <v>4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7" t="s">
        <v>4</v>
      </c>
      <c r="CR143" s="16"/>
    </row>
    <row r="144" spans="1:96" ht="31.5">
      <c r="A144" s="21" t="s">
        <v>22</v>
      </c>
      <c r="B144" s="23" t="s">
        <v>7</v>
      </c>
      <c r="C144" s="19" t="s">
        <v>4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7" t="s">
        <v>4</v>
      </c>
      <c r="CR144" s="16"/>
    </row>
    <row r="145" spans="1:96" s="25" customFormat="1" ht="94.5">
      <c r="A145" s="28" t="s">
        <v>21</v>
      </c>
      <c r="B145" s="27" t="s">
        <v>20</v>
      </c>
      <c r="C145" s="17" t="s">
        <v>4</v>
      </c>
      <c r="D145" s="26">
        <v>0</v>
      </c>
      <c r="E145" s="26">
        <v>0</v>
      </c>
      <c r="F145" s="26">
        <v>0</v>
      </c>
      <c r="G145" s="26">
        <v>0</v>
      </c>
      <c r="H145" s="26">
        <f>H149</f>
        <v>1.4179999999999999</v>
      </c>
      <c r="I145" s="26">
        <f t="shared" ref="I145:BT145" si="69">I149</f>
        <v>24.1</v>
      </c>
      <c r="J145" s="26">
        <f t="shared" si="69"/>
        <v>0</v>
      </c>
      <c r="K145" s="26">
        <f t="shared" si="69"/>
        <v>0</v>
      </c>
      <c r="L145" s="26">
        <f t="shared" si="69"/>
        <v>0</v>
      </c>
      <c r="M145" s="26">
        <f t="shared" si="69"/>
        <v>0</v>
      </c>
      <c r="N145" s="26">
        <f t="shared" si="69"/>
        <v>0</v>
      </c>
      <c r="O145" s="26">
        <f t="shared" si="69"/>
        <v>0</v>
      </c>
      <c r="P145" s="26">
        <f t="shared" si="69"/>
        <v>57.503999999999998</v>
      </c>
      <c r="Q145" s="26">
        <f t="shared" si="69"/>
        <v>57.503999999999998</v>
      </c>
      <c r="R145" s="26">
        <f t="shared" si="69"/>
        <v>0</v>
      </c>
      <c r="S145" s="26">
        <f t="shared" si="69"/>
        <v>0</v>
      </c>
      <c r="T145" s="26">
        <f t="shared" si="69"/>
        <v>24.1</v>
      </c>
      <c r="U145" s="26">
        <f t="shared" si="69"/>
        <v>0</v>
      </c>
      <c r="V145" s="26">
        <f t="shared" si="69"/>
        <v>0</v>
      </c>
      <c r="W145" s="18">
        <f>T145</f>
        <v>24.1</v>
      </c>
      <c r="X145" s="26">
        <f t="shared" si="69"/>
        <v>0</v>
      </c>
      <c r="Y145" s="26">
        <f t="shared" si="69"/>
        <v>0</v>
      </c>
      <c r="Z145" s="26">
        <f t="shared" si="69"/>
        <v>0</v>
      </c>
      <c r="AA145" s="26">
        <f t="shared" si="69"/>
        <v>0</v>
      </c>
      <c r="AB145" s="26">
        <f t="shared" si="69"/>
        <v>0</v>
      </c>
      <c r="AC145" s="26">
        <f t="shared" si="69"/>
        <v>0</v>
      </c>
      <c r="AD145" s="26">
        <f t="shared" si="69"/>
        <v>0</v>
      </c>
      <c r="AE145" s="26">
        <f t="shared" si="69"/>
        <v>0</v>
      </c>
      <c r="AF145" s="26">
        <f t="shared" si="69"/>
        <v>0</v>
      </c>
      <c r="AG145" s="26">
        <f t="shared" si="69"/>
        <v>0</v>
      </c>
      <c r="AH145" s="26">
        <f t="shared" si="69"/>
        <v>0</v>
      </c>
      <c r="AI145" s="26">
        <f t="shared" si="69"/>
        <v>0</v>
      </c>
      <c r="AJ145" s="26">
        <f t="shared" si="69"/>
        <v>0</v>
      </c>
      <c r="AK145" s="26">
        <f t="shared" si="69"/>
        <v>0</v>
      </c>
      <c r="AL145" s="26">
        <f t="shared" si="69"/>
        <v>0</v>
      </c>
      <c r="AM145" s="26">
        <f t="shared" si="69"/>
        <v>0</v>
      </c>
      <c r="AN145" s="26">
        <f t="shared" si="69"/>
        <v>0</v>
      </c>
      <c r="AO145" s="26">
        <f t="shared" si="69"/>
        <v>0</v>
      </c>
      <c r="AP145" s="26">
        <f t="shared" si="69"/>
        <v>0</v>
      </c>
      <c r="AQ145" s="26">
        <f t="shared" si="69"/>
        <v>0</v>
      </c>
      <c r="AR145" s="26">
        <f t="shared" si="69"/>
        <v>0</v>
      </c>
      <c r="AS145" s="26">
        <f t="shared" si="69"/>
        <v>0</v>
      </c>
      <c r="AT145" s="26">
        <f t="shared" si="69"/>
        <v>0</v>
      </c>
      <c r="AU145" s="26">
        <f t="shared" si="69"/>
        <v>0</v>
      </c>
      <c r="AV145" s="26">
        <f t="shared" si="69"/>
        <v>0</v>
      </c>
      <c r="AW145" s="26">
        <f t="shared" si="69"/>
        <v>0</v>
      </c>
      <c r="AX145" s="26">
        <f t="shared" si="69"/>
        <v>0</v>
      </c>
      <c r="AY145" s="26">
        <f t="shared" si="69"/>
        <v>0</v>
      </c>
      <c r="AZ145" s="26">
        <f t="shared" si="69"/>
        <v>0</v>
      </c>
      <c r="BA145" s="26">
        <f t="shared" si="69"/>
        <v>0</v>
      </c>
      <c r="BB145" s="26">
        <f t="shared" si="69"/>
        <v>0</v>
      </c>
      <c r="BC145" s="26">
        <f>BC149</f>
        <v>13.2</v>
      </c>
      <c r="BD145" s="26">
        <f t="shared" si="69"/>
        <v>0</v>
      </c>
      <c r="BE145" s="26">
        <f t="shared" si="69"/>
        <v>0</v>
      </c>
      <c r="BF145" s="26">
        <f t="shared" si="69"/>
        <v>13.2</v>
      </c>
      <c r="BG145" s="26">
        <f t="shared" si="69"/>
        <v>0</v>
      </c>
      <c r="BH145" s="26">
        <f t="shared" si="69"/>
        <v>0</v>
      </c>
      <c r="BI145" s="26">
        <f t="shared" si="69"/>
        <v>0</v>
      </c>
      <c r="BJ145" s="26">
        <f t="shared" si="69"/>
        <v>0</v>
      </c>
      <c r="BK145" s="26">
        <f t="shared" si="69"/>
        <v>0</v>
      </c>
      <c r="BL145" s="26">
        <f t="shared" si="69"/>
        <v>0</v>
      </c>
      <c r="BM145" s="26">
        <f t="shared" si="69"/>
        <v>0</v>
      </c>
      <c r="BN145" s="26">
        <f t="shared" si="69"/>
        <v>0</v>
      </c>
      <c r="BO145" s="26">
        <f t="shared" si="69"/>
        <v>0</v>
      </c>
      <c r="BP145" s="26">
        <f t="shared" si="69"/>
        <v>0</v>
      </c>
      <c r="BQ145" s="26">
        <f t="shared" si="69"/>
        <v>0</v>
      </c>
      <c r="BR145" s="26">
        <f t="shared" si="69"/>
        <v>0</v>
      </c>
      <c r="BS145" s="26">
        <f t="shared" si="69"/>
        <v>0</v>
      </c>
      <c r="BT145" s="26">
        <f t="shared" si="69"/>
        <v>0</v>
      </c>
      <c r="BU145" s="26">
        <f t="shared" ref="BU145:CF145" si="70">BU149</f>
        <v>0</v>
      </c>
      <c r="BV145" s="26">
        <f t="shared" si="70"/>
        <v>0</v>
      </c>
      <c r="BW145" s="26">
        <f t="shared" si="70"/>
        <v>0</v>
      </c>
      <c r="BX145" s="26">
        <f t="shared" si="70"/>
        <v>0</v>
      </c>
      <c r="BY145" s="26">
        <f t="shared" si="70"/>
        <v>0</v>
      </c>
      <c r="BZ145" s="26">
        <f t="shared" si="70"/>
        <v>0</v>
      </c>
      <c r="CA145" s="26">
        <f t="shared" si="70"/>
        <v>0</v>
      </c>
      <c r="CB145" s="26">
        <f t="shared" si="70"/>
        <v>0</v>
      </c>
      <c r="CC145" s="26">
        <f t="shared" si="70"/>
        <v>0</v>
      </c>
      <c r="CD145" s="26">
        <f t="shared" si="70"/>
        <v>0</v>
      </c>
      <c r="CE145" s="26">
        <f t="shared" si="70"/>
        <v>0</v>
      </c>
      <c r="CF145" s="26">
        <f t="shared" si="70"/>
        <v>0</v>
      </c>
      <c r="CG145" s="18">
        <f>CG149</f>
        <v>24.096</v>
      </c>
      <c r="CH145" s="26">
        <f t="shared" ref="CH145:CP145" si="71">CH149</f>
        <v>0</v>
      </c>
      <c r="CI145" s="26">
        <f t="shared" si="71"/>
        <v>0</v>
      </c>
      <c r="CJ145" s="26">
        <f t="shared" si="71"/>
        <v>24.096</v>
      </c>
      <c r="CK145" s="26">
        <f t="shared" si="71"/>
        <v>0</v>
      </c>
      <c r="CL145" s="26">
        <f t="shared" si="71"/>
        <v>0</v>
      </c>
      <c r="CM145" s="26">
        <f t="shared" si="71"/>
        <v>0</v>
      </c>
      <c r="CN145" s="26">
        <f t="shared" si="71"/>
        <v>0</v>
      </c>
      <c r="CO145" s="26">
        <f t="shared" si="71"/>
        <v>0</v>
      </c>
      <c r="CP145" s="26">
        <f t="shared" si="71"/>
        <v>0</v>
      </c>
      <c r="CQ145" s="17" t="s">
        <v>4</v>
      </c>
      <c r="CR145" s="71"/>
    </row>
    <row r="146" spans="1:96" ht="78.75">
      <c r="A146" s="21" t="s">
        <v>18</v>
      </c>
      <c r="B146" s="22" t="s">
        <v>19</v>
      </c>
      <c r="C146" s="19" t="s">
        <v>4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7" t="s">
        <v>4</v>
      </c>
      <c r="CR146" s="16"/>
    </row>
    <row r="147" spans="1:96" ht="31.5">
      <c r="A147" s="21" t="s">
        <v>18</v>
      </c>
      <c r="B147" s="23" t="s">
        <v>7</v>
      </c>
      <c r="C147" s="19" t="s">
        <v>4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7" t="s">
        <v>4</v>
      </c>
      <c r="CR147" s="16"/>
    </row>
    <row r="148" spans="1:96" ht="31.5">
      <c r="A148" s="21" t="s">
        <v>18</v>
      </c>
      <c r="B148" s="23" t="s">
        <v>7</v>
      </c>
      <c r="C148" s="19" t="s">
        <v>4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7" t="s">
        <v>4</v>
      </c>
      <c r="CR148" s="16"/>
    </row>
    <row r="149" spans="1:96" s="25" customFormat="1" ht="78.75">
      <c r="A149" s="28" t="s">
        <v>16</v>
      </c>
      <c r="B149" s="27" t="s">
        <v>17</v>
      </c>
      <c r="C149" s="17" t="s">
        <v>4</v>
      </c>
      <c r="D149" s="26">
        <v>0</v>
      </c>
      <c r="E149" s="26">
        <v>0</v>
      </c>
      <c r="F149" s="26">
        <v>0</v>
      </c>
      <c r="G149" s="26">
        <v>0</v>
      </c>
      <c r="H149" s="26">
        <f>H150</f>
        <v>1.4179999999999999</v>
      </c>
      <c r="I149" s="26">
        <f>I150</f>
        <v>24.1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f>P150</f>
        <v>57.503999999999998</v>
      </c>
      <c r="Q149" s="26">
        <f>Q150</f>
        <v>57.503999999999998</v>
      </c>
      <c r="R149" s="26">
        <v>0</v>
      </c>
      <c r="S149" s="26">
        <v>0</v>
      </c>
      <c r="T149" s="26">
        <f>T150</f>
        <v>24.1</v>
      </c>
      <c r="U149" s="26">
        <v>0</v>
      </c>
      <c r="V149" s="26">
        <v>0</v>
      </c>
      <c r="W149" s="18">
        <f>T149</f>
        <v>24.1</v>
      </c>
      <c r="X149" s="26">
        <v>0</v>
      </c>
      <c r="Y149" s="26">
        <v>0</v>
      </c>
      <c r="Z149" s="26">
        <v>0</v>
      </c>
      <c r="AA149" s="26">
        <v>0</v>
      </c>
      <c r="AB149" s="26">
        <v>0</v>
      </c>
      <c r="AC149" s="26">
        <v>0</v>
      </c>
      <c r="AD149" s="26">
        <v>0</v>
      </c>
      <c r="AE149" s="26">
        <v>0</v>
      </c>
      <c r="AF149" s="26">
        <v>0</v>
      </c>
      <c r="AG149" s="26">
        <v>0</v>
      </c>
      <c r="AH149" s="26">
        <v>0</v>
      </c>
      <c r="AI149" s="26">
        <v>0</v>
      </c>
      <c r="AJ149" s="26">
        <v>0</v>
      </c>
      <c r="AK149" s="26">
        <v>0</v>
      </c>
      <c r="AL149" s="26">
        <v>0</v>
      </c>
      <c r="AM149" s="26">
        <v>0</v>
      </c>
      <c r="AN149" s="26">
        <v>0</v>
      </c>
      <c r="AO149" s="26">
        <v>0</v>
      </c>
      <c r="AP149" s="26">
        <v>0</v>
      </c>
      <c r="AQ149" s="26">
        <v>0</v>
      </c>
      <c r="AR149" s="26">
        <v>0</v>
      </c>
      <c r="AS149" s="26">
        <v>0</v>
      </c>
      <c r="AT149" s="26">
        <v>0</v>
      </c>
      <c r="AU149" s="26">
        <v>0</v>
      </c>
      <c r="AV149" s="26">
        <v>0</v>
      </c>
      <c r="AW149" s="26">
        <v>0</v>
      </c>
      <c r="AX149" s="26">
        <v>0</v>
      </c>
      <c r="AY149" s="26">
        <v>0</v>
      </c>
      <c r="AZ149" s="26">
        <v>0</v>
      </c>
      <c r="BA149" s="26">
        <v>0</v>
      </c>
      <c r="BB149" s="26">
        <v>0</v>
      </c>
      <c r="BC149" s="26">
        <f>BC150</f>
        <v>13.2</v>
      </c>
      <c r="BD149" s="26">
        <v>0</v>
      </c>
      <c r="BE149" s="26">
        <v>0</v>
      </c>
      <c r="BF149" s="26">
        <f>BF150</f>
        <v>13.2</v>
      </c>
      <c r="BG149" s="26">
        <v>0</v>
      </c>
      <c r="BH149" s="26">
        <v>0</v>
      </c>
      <c r="BI149" s="26">
        <v>0</v>
      </c>
      <c r="BJ149" s="26">
        <v>0</v>
      </c>
      <c r="BK149" s="26">
        <v>0</v>
      </c>
      <c r="BL149" s="26">
        <v>0</v>
      </c>
      <c r="BM149" s="26">
        <v>0</v>
      </c>
      <c r="BN149" s="26">
        <v>0</v>
      </c>
      <c r="BO149" s="26">
        <v>0</v>
      </c>
      <c r="BP149" s="26">
        <v>0</v>
      </c>
      <c r="BQ149" s="26">
        <v>0</v>
      </c>
      <c r="BR149" s="26">
        <v>0</v>
      </c>
      <c r="BS149" s="26">
        <v>0</v>
      </c>
      <c r="BT149" s="26">
        <v>0</v>
      </c>
      <c r="BU149" s="26">
        <v>0</v>
      </c>
      <c r="BV149" s="26">
        <v>0</v>
      </c>
      <c r="BW149" s="26">
        <v>0</v>
      </c>
      <c r="BX149" s="26">
        <v>0</v>
      </c>
      <c r="BY149" s="26">
        <v>0</v>
      </c>
      <c r="BZ149" s="26">
        <v>0</v>
      </c>
      <c r="CA149" s="26">
        <v>0</v>
      </c>
      <c r="CB149" s="26">
        <v>0</v>
      </c>
      <c r="CC149" s="26">
        <v>0</v>
      </c>
      <c r="CD149" s="26">
        <v>0</v>
      </c>
      <c r="CE149" s="26">
        <v>0</v>
      </c>
      <c r="CF149" s="26">
        <v>0</v>
      </c>
      <c r="CG149" s="18">
        <f>CG150</f>
        <v>24.096</v>
      </c>
      <c r="CH149" s="26">
        <v>0</v>
      </c>
      <c r="CI149" s="26">
        <v>0</v>
      </c>
      <c r="CJ149" s="26">
        <f>CJ150</f>
        <v>24.096</v>
      </c>
      <c r="CK149" s="26">
        <v>0</v>
      </c>
      <c r="CL149" s="26">
        <v>0</v>
      </c>
      <c r="CM149" s="26">
        <v>0</v>
      </c>
      <c r="CN149" s="26">
        <v>0</v>
      </c>
      <c r="CO149" s="26">
        <v>0</v>
      </c>
      <c r="CP149" s="26">
        <v>0</v>
      </c>
      <c r="CQ149" s="17" t="s">
        <v>4</v>
      </c>
      <c r="CR149" s="71"/>
    </row>
    <row r="150" spans="1:96" s="79" customFormat="1" ht="89.25" customHeight="1">
      <c r="A150" s="75" t="s">
        <v>16</v>
      </c>
      <c r="B150" s="80" t="s">
        <v>227</v>
      </c>
      <c r="C150" s="81" t="s">
        <v>297</v>
      </c>
      <c r="D150" s="77" t="s">
        <v>221</v>
      </c>
      <c r="E150" s="82">
        <v>2021</v>
      </c>
      <c r="F150" s="82">
        <v>2022</v>
      </c>
      <c r="G150" s="82">
        <v>0</v>
      </c>
      <c r="H150" s="77">
        <v>1.4179999999999999</v>
      </c>
      <c r="I150" s="77">
        <v>24.1</v>
      </c>
      <c r="J150" s="77" t="s">
        <v>13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57.503999999999998</v>
      </c>
      <c r="Q150" s="77">
        <f>P150</f>
        <v>57.503999999999998</v>
      </c>
      <c r="R150" s="77">
        <v>0</v>
      </c>
      <c r="S150" s="77">
        <v>0</v>
      </c>
      <c r="T150" s="77">
        <f>I150</f>
        <v>24.1</v>
      </c>
      <c r="U150" s="77">
        <v>0</v>
      </c>
      <c r="V150" s="77">
        <v>0</v>
      </c>
      <c r="W150" s="18">
        <f>T150</f>
        <v>24.1</v>
      </c>
      <c r="X150" s="77">
        <v>0</v>
      </c>
      <c r="Y150" s="77">
        <v>0</v>
      </c>
      <c r="Z150" s="77">
        <v>0</v>
      </c>
      <c r="AA150" s="77">
        <v>0</v>
      </c>
      <c r="AB150" s="77">
        <v>0</v>
      </c>
      <c r="AC150" s="77">
        <v>0</v>
      </c>
      <c r="AD150" s="77">
        <v>0</v>
      </c>
      <c r="AE150" s="77">
        <v>0</v>
      </c>
      <c r="AF150" s="77">
        <v>0</v>
      </c>
      <c r="AG150" s="77">
        <v>0</v>
      </c>
      <c r="AH150" s="77">
        <v>0</v>
      </c>
      <c r="AI150" s="77">
        <v>0</v>
      </c>
      <c r="AJ150" s="77">
        <v>0</v>
      </c>
      <c r="AK150" s="77">
        <v>0</v>
      </c>
      <c r="AL150" s="77">
        <v>0</v>
      </c>
      <c r="AM150" s="77">
        <v>0</v>
      </c>
      <c r="AN150" s="77">
        <v>0</v>
      </c>
      <c r="AO150" s="77">
        <v>0</v>
      </c>
      <c r="AP150" s="77">
        <v>0</v>
      </c>
      <c r="AQ150" s="77">
        <v>0</v>
      </c>
      <c r="AR150" s="77">
        <v>0</v>
      </c>
      <c r="AS150" s="77">
        <v>10.896000000000001</v>
      </c>
      <c r="AT150" s="77">
        <v>0</v>
      </c>
      <c r="AU150" s="77">
        <v>0</v>
      </c>
      <c r="AV150" s="77">
        <f>AS150</f>
        <v>10.896000000000001</v>
      </c>
      <c r="AW150" s="77">
        <v>0</v>
      </c>
      <c r="AX150" s="77">
        <v>0</v>
      </c>
      <c r="AY150" s="77">
        <v>0</v>
      </c>
      <c r="AZ150" s="77">
        <v>0</v>
      </c>
      <c r="BA150" s="77">
        <v>0</v>
      </c>
      <c r="BB150" s="77">
        <v>0</v>
      </c>
      <c r="BC150" s="77">
        <v>13.2</v>
      </c>
      <c r="BD150" s="77">
        <v>0</v>
      </c>
      <c r="BE150" s="77">
        <v>0</v>
      </c>
      <c r="BF150" s="77">
        <f>BC150</f>
        <v>13.2</v>
      </c>
      <c r="BG150" s="77">
        <v>0</v>
      </c>
      <c r="BH150" s="77">
        <v>0</v>
      </c>
      <c r="BI150" s="77">
        <v>0</v>
      </c>
      <c r="BJ150" s="77">
        <v>0</v>
      </c>
      <c r="BK150" s="77">
        <v>0</v>
      </c>
      <c r="BL150" s="77">
        <v>0</v>
      </c>
      <c r="BM150" s="77">
        <v>0</v>
      </c>
      <c r="BN150" s="77">
        <v>0</v>
      </c>
      <c r="BO150" s="77">
        <v>0</v>
      </c>
      <c r="BP150" s="77">
        <v>0</v>
      </c>
      <c r="BQ150" s="77">
        <v>0</v>
      </c>
      <c r="BR150" s="77">
        <v>0</v>
      </c>
      <c r="BS150" s="77">
        <v>0</v>
      </c>
      <c r="BT150" s="77">
        <v>0</v>
      </c>
      <c r="BU150" s="77">
        <v>0</v>
      </c>
      <c r="BV150" s="77">
        <v>0</v>
      </c>
      <c r="BW150" s="77">
        <v>0</v>
      </c>
      <c r="BX150" s="77">
        <v>0</v>
      </c>
      <c r="BY150" s="77">
        <v>0</v>
      </c>
      <c r="BZ150" s="77">
        <v>0</v>
      </c>
      <c r="CA150" s="77">
        <v>0</v>
      </c>
      <c r="CB150" s="77">
        <v>0</v>
      </c>
      <c r="CC150" s="77">
        <v>0</v>
      </c>
      <c r="CD150" s="77">
        <v>0</v>
      </c>
      <c r="CE150" s="77">
        <v>0</v>
      </c>
      <c r="CF150" s="77">
        <v>0</v>
      </c>
      <c r="CG150" s="18">
        <f>BC150+AS150</f>
        <v>24.096</v>
      </c>
      <c r="CH150" s="77">
        <v>0</v>
      </c>
      <c r="CI150" s="77">
        <v>0</v>
      </c>
      <c r="CJ150" s="77">
        <f>CG150</f>
        <v>24.096</v>
      </c>
      <c r="CK150" s="77">
        <v>0</v>
      </c>
      <c r="CL150" s="77">
        <v>0</v>
      </c>
      <c r="CM150" s="77">
        <v>0</v>
      </c>
      <c r="CN150" s="77">
        <v>0</v>
      </c>
      <c r="CO150" s="77">
        <v>0</v>
      </c>
      <c r="CP150" s="77">
        <v>0</v>
      </c>
      <c r="CQ150" s="76" t="s">
        <v>4</v>
      </c>
      <c r="CR150" s="78"/>
    </row>
    <row r="151" spans="1:96" s="2" customFormat="1" ht="47.25">
      <c r="A151" s="29" t="s">
        <v>12</v>
      </c>
      <c r="B151" s="30" t="s">
        <v>15</v>
      </c>
      <c r="C151" s="19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8">
        <v>0</v>
      </c>
      <c r="L151" s="18">
        <v>0</v>
      </c>
      <c r="M151" s="18">
        <v>0</v>
      </c>
      <c r="N151" s="19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9">
        <v>0</v>
      </c>
      <c r="BD151" s="18">
        <v>0</v>
      </c>
      <c r="BE151" s="18">
        <v>0</v>
      </c>
      <c r="BF151" s="19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9">
        <v>0</v>
      </c>
      <c r="CH151" s="18">
        <v>0</v>
      </c>
      <c r="CI151" s="18">
        <v>0</v>
      </c>
      <c r="CJ151" s="19">
        <v>0</v>
      </c>
      <c r="CK151" s="18">
        <v>0</v>
      </c>
      <c r="CL151" s="19">
        <v>0</v>
      </c>
      <c r="CM151" s="18">
        <v>0</v>
      </c>
      <c r="CN151" s="18">
        <v>0</v>
      </c>
      <c r="CO151" s="19">
        <v>0</v>
      </c>
      <c r="CP151" s="18">
        <v>0</v>
      </c>
      <c r="CQ151" s="19" t="s">
        <v>4</v>
      </c>
      <c r="CR151" s="16"/>
    </row>
    <row r="152" spans="1:96" ht="31.5">
      <c r="A152" s="21" t="s">
        <v>12</v>
      </c>
      <c r="B152" s="23" t="s">
        <v>7</v>
      </c>
      <c r="C152" s="19" t="s">
        <v>4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7" t="s">
        <v>4</v>
      </c>
      <c r="CR152" s="16"/>
    </row>
    <row r="153" spans="1:96" ht="47.25">
      <c r="A153" s="21" t="s">
        <v>10</v>
      </c>
      <c r="B153" s="22" t="s">
        <v>11</v>
      </c>
      <c r="C153" s="19" t="s">
        <v>4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7" t="s">
        <v>4</v>
      </c>
      <c r="CR153" s="16"/>
    </row>
    <row r="154" spans="1:96" ht="31.5">
      <c r="A154" s="21" t="s">
        <v>10</v>
      </c>
      <c r="B154" s="23" t="s">
        <v>7</v>
      </c>
      <c r="C154" s="19" t="s">
        <v>4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7" t="s">
        <v>4</v>
      </c>
      <c r="CR154" s="16"/>
    </row>
    <row r="155" spans="1:96" ht="31.5">
      <c r="A155" s="21" t="s">
        <v>10</v>
      </c>
      <c r="B155" s="23" t="s">
        <v>7</v>
      </c>
      <c r="C155" s="19" t="s">
        <v>4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7" t="s">
        <v>4</v>
      </c>
      <c r="CR155" s="16"/>
    </row>
    <row r="156" spans="1:96" s="25" customFormat="1" ht="31.5">
      <c r="A156" s="28" t="s">
        <v>8</v>
      </c>
      <c r="B156" s="27" t="s">
        <v>9</v>
      </c>
      <c r="C156" s="17" t="s">
        <v>4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>K157</f>
        <v>0</v>
      </c>
      <c r="L156" s="26">
        <f>L157</f>
        <v>1.1499999999999999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0</v>
      </c>
      <c r="S156" s="26">
        <v>0</v>
      </c>
      <c r="T156" s="26">
        <f>T158+T159+T160+T161+T162+T163+T164+T165+T166+T167+T168+T169+T170</f>
        <v>50.686000000000014</v>
      </c>
      <c r="U156" s="26">
        <f>U157</f>
        <v>1.1499999999999999</v>
      </c>
      <c r="V156" s="26">
        <f>V157</f>
        <v>0</v>
      </c>
      <c r="W156" s="18">
        <f>T156</f>
        <v>50.686000000000014</v>
      </c>
      <c r="X156" s="26">
        <v>0</v>
      </c>
      <c r="Y156" s="26">
        <v>0</v>
      </c>
      <c r="Z156" s="26">
        <v>0</v>
      </c>
      <c r="AA156" s="26">
        <v>0</v>
      </c>
      <c r="AB156" s="26">
        <v>0</v>
      </c>
      <c r="AC156" s="26">
        <v>0</v>
      </c>
      <c r="AD156" s="26">
        <f>AD157</f>
        <v>1.1499999999999999</v>
      </c>
      <c r="AE156" s="26">
        <f t="shared" ref="AE156:AG156" si="72">AE157</f>
        <v>0</v>
      </c>
      <c r="AF156" s="26">
        <f t="shared" si="72"/>
        <v>0</v>
      </c>
      <c r="AG156" s="26">
        <f t="shared" si="72"/>
        <v>1.1499999999999999</v>
      </c>
      <c r="AH156" s="26">
        <v>0</v>
      </c>
      <c r="AI156" s="26">
        <f>AI158+AI159+AI160+AI161</f>
        <v>11.470999999999998</v>
      </c>
      <c r="AJ156" s="26">
        <v>0</v>
      </c>
      <c r="AK156" s="26">
        <v>0</v>
      </c>
      <c r="AL156" s="26">
        <f>AI156</f>
        <v>11.470999999999998</v>
      </c>
      <c r="AM156" s="26">
        <v>0</v>
      </c>
      <c r="AN156" s="26">
        <v>0</v>
      </c>
      <c r="AO156" s="26">
        <v>0</v>
      </c>
      <c r="AP156" s="26">
        <v>0</v>
      </c>
      <c r="AQ156" s="26">
        <v>0</v>
      </c>
      <c r="AR156" s="26">
        <v>0</v>
      </c>
      <c r="AS156" s="26">
        <f>AS162</f>
        <v>9.2040000000000006</v>
      </c>
      <c r="AT156" s="26">
        <v>0</v>
      </c>
      <c r="AU156" s="26">
        <v>0</v>
      </c>
      <c r="AV156" s="26">
        <f>AS156</f>
        <v>9.2040000000000006</v>
      </c>
      <c r="AW156" s="26">
        <v>0</v>
      </c>
      <c r="AX156" s="26">
        <v>0</v>
      </c>
      <c r="AY156" s="26">
        <v>0</v>
      </c>
      <c r="AZ156" s="26">
        <v>0</v>
      </c>
      <c r="BA156" s="26">
        <v>0</v>
      </c>
      <c r="BB156" s="26">
        <v>0</v>
      </c>
      <c r="BC156" s="26">
        <f>BC158+BC163</f>
        <v>6.173</v>
      </c>
      <c r="BD156" s="26">
        <v>0</v>
      </c>
      <c r="BE156" s="26">
        <v>0</v>
      </c>
      <c r="BF156" s="26">
        <f>BC156</f>
        <v>6.173</v>
      </c>
      <c r="BG156" s="26">
        <v>0</v>
      </c>
      <c r="BH156" s="26">
        <v>0</v>
      </c>
      <c r="BI156" s="26">
        <v>0</v>
      </c>
      <c r="BJ156" s="26">
        <v>0</v>
      </c>
      <c r="BK156" s="26">
        <v>0</v>
      </c>
      <c r="BL156" s="26">
        <v>0</v>
      </c>
      <c r="BM156" s="26">
        <f>BM158+BM164+BM165+BM166</f>
        <v>12.258000000000001</v>
      </c>
      <c r="BN156" s="26">
        <v>0</v>
      </c>
      <c r="BO156" s="26">
        <v>0</v>
      </c>
      <c r="BP156" s="26">
        <f>BM156</f>
        <v>12.258000000000001</v>
      </c>
      <c r="BQ156" s="26">
        <v>0</v>
      </c>
      <c r="BR156" s="26">
        <v>0</v>
      </c>
      <c r="BS156" s="26">
        <v>0</v>
      </c>
      <c r="BT156" s="26">
        <v>0</v>
      </c>
      <c r="BU156" s="26">
        <v>0</v>
      </c>
      <c r="BV156" s="26">
        <v>0</v>
      </c>
      <c r="BW156" s="91">
        <f>BW157+BW158+BW159+BW160+BW161+BW162+BW163+BW164+BW165+BW166+BW167+BW168+BW169+BW170</f>
        <v>11.58</v>
      </c>
      <c r="BX156" s="26">
        <v>0</v>
      </c>
      <c r="BY156" s="26">
        <v>0</v>
      </c>
      <c r="BZ156" s="26">
        <f>BW156</f>
        <v>11.58</v>
      </c>
      <c r="CA156" s="26">
        <v>0</v>
      </c>
      <c r="CB156" s="26">
        <v>0</v>
      </c>
      <c r="CC156" s="26">
        <v>0</v>
      </c>
      <c r="CD156" s="26">
        <v>0</v>
      </c>
      <c r="CE156" s="26">
        <v>0</v>
      </c>
      <c r="CF156" s="26">
        <v>0</v>
      </c>
      <c r="CG156" s="18">
        <f>CG158+CG159+CG160+CG161+CG162+CG163+CG164+CG165+CG166+CG167+CG168+CG169+CG157</f>
        <v>42.686000000000014</v>
      </c>
      <c r="CH156" s="26">
        <v>0</v>
      </c>
      <c r="CI156" s="26">
        <v>0</v>
      </c>
      <c r="CJ156" s="26">
        <f>CJ158+CJ159+CJ160+CJ161+CJ171</f>
        <v>13.383000000000001</v>
      </c>
      <c r="CK156" s="26">
        <v>0</v>
      </c>
      <c r="CL156" s="26">
        <v>0</v>
      </c>
      <c r="CM156" s="26">
        <v>0</v>
      </c>
      <c r="CN156" s="26">
        <v>0</v>
      </c>
      <c r="CO156" s="26">
        <v>0</v>
      </c>
      <c r="CP156" s="26">
        <v>0</v>
      </c>
      <c r="CQ156" s="17" t="s">
        <v>4</v>
      </c>
      <c r="CR156" s="71"/>
    </row>
    <row r="157" spans="1:96" s="97" customFormat="1" ht="31.5">
      <c r="A157" s="92" t="s">
        <v>8</v>
      </c>
      <c r="B157" s="93" t="s">
        <v>318</v>
      </c>
      <c r="C157" s="66" t="s">
        <v>264</v>
      </c>
      <c r="D157" s="95" t="s">
        <v>311</v>
      </c>
      <c r="E157" s="99">
        <v>2019</v>
      </c>
      <c r="F157" s="99" t="s">
        <v>316</v>
      </c>
      <c r="G157" s="99" t="s">
        <v>316</v>
      </c>
      <c r="H157" s="95">
        <v>0</v>
      </c>
      <c r="I157" s="95">
        <v>0</v>
      </c>
      <c r="J157" s="95">
        <v>0</v>
      </c>
      <c r="K157" s="95">
        <v>0</v>
      </c>
      <c r="L157" s="95">
        <v>1.1499999999999999</v>
      </c>
      <c r="M157" s="95" t="s">
        <v>13</v>
      </c>
      <c r="N157" s="95">
        <v>0</v>
      </c>
      <c r="O157" s="95">
        <v>0</v>
      </c>
      <c r="P157" s="95">
        <v>0</v>
      </c>
      <c r="Q157" s="95">
        <v>0</v>
      </c>
      <c r="R157" s="95">
        <v>0</v>
      </c>
      <c r="S157" s="95">
        <v>0</v>
      </c>
      <c r="T157" s="95">
        <v>0</v>
      </c>
      <c r="U157" s="95">
        <v>1.1499999999999999</v>
      </c>
      <c r="V157" s="95">
        <v>0</v>
      </c>
      <c r="W157" s="95">
        <v>0</v>
      </c>
      <c r="X157" s="95">
        <v>0</v>
      </c>
      <c r="Y157" s="95">
        <v>0</v>
      </c>
      <c r="Z157" s="95">
        <v>0</v>
      </c>
      <c r="AA157" s="95">
        <v>0</v>
      </c>
      <c r="AB157" s="95">
        <v>0</v>
      </c>
      <c r="AC157" s="95">
        <v>0</v>
      </c>
      <c r="AD157" s="95">
        <v>1.1499999999999999</v>
      </c>
      <c r="AE157" s="95">
        <v>0</v>
      </c>
      <c r="AF157" s="95">
        <v>0</v>
      </c>
      <c r="AG157" s="95">
        <v>1.1499999999999999</v>
      </c>
      <c r="AH157" s="95">
        <v>0</v>
      </c>
      <c r="AI157" s="95">
        <v>0</v>
      </c>
      <c r="AJ157" s="95">
        <v>0</v>
      </c>
      <c r="AK157" s="95">
        <v>0</v>
      </c>
      <c r="AL157" s="95">
        <v>0</v>
      </c>
      <c r="AM157" s="95">
        <v>0</v>
      </c>
      <c r="AN157" s="95">
        <v>0</v>
      </c>
      <c r="AO157" s="95">
        <v>0</v>
      </c>
      <c r="AP157" s="95">
        <v>0</v>
      </c>
      <c r="AQ157" s="95">
        <v>0</v>
      </c>
      <c r="AR157" s="95">
        <v>0</v>
      </c>
      <c r="AS157" s="95">
        <v>0</v>
      </c>
      <c r="AT157" s="95">
        <v>0</v>
      </c>
      <c r="AU157" s="95">
        <v>0</v>
      </c>
      <c r="AV157" s="95">
        <v>0</v>
      </c>
      <c r="AW157" s="95">
        <v>0</v>
      </c>
      <c r="AX157" s="95">
        <v>0</v>
      </c>
      <c r="AY157" s="95">
        <v>0</v>
      </c>
      <c r="AZ157" s="95">
        <v>0</v>
      </c>
      <c r="BA157" s="95">
        <v>0</v>
      </c>
      <c r="BB157" s="95">
        <v>0</v>
      </c>
      <c r="BC157" s="95">
        <v>0</v>
      </c>
      <c r="BD157" s="95">
        <v>0</v>
      </c>
      <c r="BE157" s="95">
        <v>0</v>
      </c>
      <c r="BF157" s="95">
        <v>0</v>
      </c>
      <c r="BG157" s="95">
        <v>0</v>
      </c>
      <c r="BH157" s="95">
        <v>0</v>
      </c>
      <c r="BI157" s="95">
        <v>0</v>
      </c>
      <c r="BJ157" s="95">
        <v>0</v>
      </c>
      <c r="BK157" s="95">
        <v>0</v>
      </c>
      <c r="BL157" s="95">
        <v>0</v>
      </c>
      <c r="BM157" s="95">
        <v>0</v>
      </c>
      <c r="BN157" s="95">
        <v>0</v>
      </c>
      <c r="BO157" s="95">
        <v>0</v>
      </c>
      <c r="BP157" s="95">
        <v>0</v>
      </c>
      <c r="BQ157" s="95">
        <v>0</v>
      </c>
      <c r="BR157" s="95">
        <v>0</v>
      </c>
      <c r="BS157" s="95">
        <v>0</v>
      </c>
      <c r="BT157" s="95">
        <v>0</v>
      </c>
      <c r="BU157" s="95">
        <v>0</v>
      </c>
      <c r="BV157" s="95">
        <v>0</v>
      </c>
      <c r="BW157" s="95">
        <v>0</v>
      </c>
      <c r="BX157" s="95">
        <v>0</v>
      </c>
      <c r="BY157" s="95">
        <v>0</v>
      </c>
      <c r="BZ157" s="95">
        <v>0</v>
      </c>
      <c r="CA157" s="95">
        <v>0</v>
      </c>
      <c r="CB157" s="95">
        <v>0</v>
      </c>
      <c r="CC157" s="95">
        <v>0</v>
      </c>
      <c r="CD157" s="95">
        <v>0</v>
      </c>
      <c r="CE157" s="95">
        <v>0</v>
      </c>
      <c r="CF157" s="95">
        <v>0</v>
      </c>
      <c r="CG157" s="95">
        <v>0</v>
      </c>
      <c r="CH157" s="95">
        <v>0</v>
      </c>
      <c r="CI157" s="95">
        <v>0</v>
      </c>
      <c r="CJ157" s="95">
        <v>0</v>
      </c>
      <c r="CK157" s="95">
        <v>0</v>
      </c>
      <c r="CL157" s="95">
        <v>0</v>
      </c>
      <c r="CM157" s="95">
        <v>0</v>
      </c>
      <c r="CN157" s="95">
        <v>0</v>
      </c>
      <c r="CO157" s="95">
        <v>0</v>
      </c>
      <c r="CP157" s="95">
        <v>0</v>
      </c>
      <c r="CQ157" s="94" t="s">
        <v>4</v>
      </c>
      <c r="CR157" s="96"/>
    </row>
    <row r="158" spans="1:96" s="2" customFormat="1" ht="38.25" customHeight="1">
      <c r="A158" s="29" t="s">
        <v>8</v>
      </c>
      <c r="B158" s="30" t="s">
        <v>258</v>
      </c>
      <c r="C158" s="66" t="s">
        <v>298</v>
      </c>
      <c r="D158" s="18" t="s">
        <v>221</v>
      </c>
      <c r="E158" s="65">
        <v>2020</v>
      </c>
      <c r="F158" s="65">
        <v>2024</v>
      </c>
      <c r="G158" s="65">
        <v>0</v>
      </c>
      <c r="H158" s="18" t="s">
        <v>13</v>
      </c>
      <c r="I158" s="18" t="s">
        <v>13</v>
      </c>
      <c r="J158" s="18" t="s">
        <v>13</v>
      </c>
      <c r="K158" s="18" t="s">
        <v>13</v>
      </c>
      <c r="L158" s="18" t="s">
        <v>13</v>
      </c>
      <c r="M158" s="18" t="s">
        <v>13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91">
        <f>CG158</f>
        <v>2.609</v>
      </c>
      <c r="U158" s="18">
        <v>0</v>
      </c>
      <c r="V158" s="18">
        <v>0</v>
      </c>
      <c r="W158" s="91">
        <f t="shared" ref="W158:W170" si="73">T158</f>
        <v>2.609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91">
        <v>0.69699999999999995</v>
      </c>
      <c r="AJ158" s="18">
        <v>0</v>
      </c>
      <c r="AK158" s="18">
        <v>0</v>
      </c>
      <c r="AL158" s="18">
        <v>0.69699999999999995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0.69699999999999995</v>
      </c>
      <c r="BD158" s="18">
        <v>0</v>
      </c>
      <c r="BE158" s="18">
        <v>0</v>
      </c>
      <c r="BF158" s="18">
        <f>BC158</f>
        <v>0.69699999999999995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0.56299999999999994</v>
      </c>
      <c r="BN158" s="18">
        <v>0</v>
      </c>
      <c r="BO158" s="18">
        <v>0</v>
      </c>
      <c r="BP158" s="18">
        <f>BM158</f>
        <v>0.56299999999999994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0.65200000000000002</v>
      </c>
      <c r="BX158" s="18">
        <v>0</v>
      </c>
      <c r="BY158" s="18">
        <v>0</v>
      </c>
      <c r="BZ158" s="18">
        <f>BW158</f>
        <v>0.65200000000000002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f>BW158+BM158+BF158+AI158</f>
        <v>2.609</v>
      </c>
      <c r="CH158" s="18">
        <v>0</v>
      </c>
      <c r="CI158" s="18">
        <v>0</v>
      </c>
      <c r="CJ158" s="18">
        <f>CG158</f>
        <v>2.609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9" t="s">
        <v>4</v>
      </c>
      <c r="CR158" s="16"/>
    </row>
    <row r="159" spans="1:96" s="2" customFormat="1" ht="63">
      <c r="A159" s="29" t="s">
        <v>8</v>
      </c>
      <c r="B159" s="67" t="s">
        <v>222</v>
      </c>
      <c r="C159" s="66" t="s">
        <v>299</v>
      </c>
      <c r="D159" s="18" t="s">
        <v>221</v>
      </c>
      <c r="E159" s="65">
        <v>2020</v>
      </c>
      <c r="F159" s="65">
        <v>2020</v>
      </c>
      <c r="G159" s="65" t="s">
        <v>13</v>
      </c>
      <c r="H159" s="18" t="s">
        <v>13</v>
      </c>
      <c r="I159" s="18" t="s">
        <v>13</v>
      </c>
      <c r="J159" s="18" t="s">
        <v>13</v>
      </c>
      <c r="K159" s="18" t="s">
        <v>13</v>
      </c>
      <c r="L159" s="18" t="s">
        <v>13</v>
      </c>
      <c r="M159" s="18" t="s">
        <v>226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8.5120000000000005</v>
      </c>
      <c r="U159" s="18">
        <v>0</v>
      </c>
      <c r="V159" s="18">
        <v>0</v>
      </c>
      <c r="W159" s="18">
        <f t="shared" si="73"/>
        <v>8.5120000000000005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f t="shared" ref="AI159:AI161" si="74">T159</f>
        <v>8.5120000000000005</v>
      </c>
      <c r="AJ159" s="18">
        <v>0</v>
      </c>
      <c r="AK159" s="18">
        <v>0</v>
      </c>
      <c r="AL159" s="18">
        <f t="shared" ref="AL159:AL162" si="75">AI159</f>
        <v>8.5120000000000005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f t="shared" ref="CG159:CG161" si="76">AL159</f>
        <v>8.5120000000000005</v>
      </c>
      <c r="CH159" s="18">
        <v>0</v>
      </c>
      <c r="CI159" s="18">
        <v>0</v>
      </c>
      <c r="CJ159" s="18">
        <f t="shared" ref="CJ159:CJ162" si="77">CG159</f>
        <v>8.5120000000000005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9" t="s">
        <v>4</v>
      </c>
      <c r="CR159" s="16"/>
    </row>
    <row r="160" spans="1:96" s="2" customFormat="1" ht="69" customHeight="1">
      <c r="A160" s="29" t="s">
        <v>8</v>
      </c>
      <c r="B160" s="67" t="s">
        <v>223</v>
      </c>
      <c r="C160" s="66" t="s">
        <v>300</v>
      </c>
      <c r="D160" s="18" t="s">
        <v>221</v>
      </c>
      <c r="E160" s="65">
        <v>2020</v>
      </c>
      <c r="F160" s="65">
        <v>2020</v>
      </c>
      <c r="G160" s="65" t="s">
        <v>13</v>
      </c>
      <c r="H160" s="18" t="s">
        <v>13</v>
      </c>
      <c r="I160" s="18" t="s">
        <v>13</v>
      </c>
      <c r="J160" s="18" t="s">
        <v>13</v>
      </c>
      <c r="K160" s="18" t="s">
        <v>13</v>
      </c>
      <c r="L160" s="18" t="s">
        <v>13</v>
      </c>
      <c r="M160" s="18" t="s">
        <v>13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1.476</v>
      </c>
      <c r="U160" s="18">
        <v>0</v>
      </c>
      <c r="V160" s="18">
        <v>0</v>
      </c>
      <c r="W160" s="18">
        <f t="shared" si="73"/>
        <v>1.476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f t="shared" si="74"/>
        <v>1.476</v>
      </c>
      <c r="AJ160" s="18">
        <v>0</v>
      </c>
      <c r="AK160" s="18">
        <v>0</v>
      </c>
      <c r="AL160" s="18">
        <f t="shared" si="75"/>
        <v>1.476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0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f t="shared" si="76"/>
        <v>1.476</v>
      </c>
      <c r="CH160" s="18">
        <v>0</v>
      </c>
      <c r="CI160" s="18">
        <v>0</v>
      </c>
      <c r="CJ160" s="18">
        <f t="shared" si="77"/>
        <v>1.476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9" t="s">
        <v>4</v>
      </c>
      <c r="CR160" s="16"/>
    </row>
    <row r="161" spans="1:96" s="2" customFormat="1" ht="31.5">
      <c r="A161" s="29" t="s">
        <v>8</v>
      </c>
      <c r="B161" s="67" t="s">
        <v>224</v>
      </c>
      <c r="C161" s="66" t="s">
        <v>301</v>
      </c>
      <c r="D161" s="18" t="s">
        <v>221</v>
      </c>
      <c r="E161" s="65">
        <v>2020</v>
      </c>
      <c r="F161" s="65">
        <v>2020</v>
      </c>
      <c r="G161" s="65" t="s">
        <v>13</v>
      </c>
      <c r="H161" s="18" t="s">
        <v>13</v>
      </c>
      <c r="I161" s="18" t="s">
        <v>13</v>
      </c>
      <c r="J161" s="18" t="s">
        <v>13</v>
      </c>
      <c r="K161" s="18" t="s">
        <v>13</v>
      </c>
      <c r="L161" s="18" t="s">
        <v>13</v>
      </c>
      <c r="M161" s="18" t="s">
        <v>13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0.78600000000000003</v>
      </c>
      <c r="U161" s="18">
        <v>0</v>
      </c>
      <c r="V161" s="18">
        <v>0</v>
      </c>
      <c r="W161" s="18">
        <f t="shared" si="73"/>
        <v>0.78600000000000003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f t="shared" si="74"/>
        <v>0.78600000000000003</v>
      </c>
      <c r="AJ161" s="18">
        <v>0</v>
      </c>
      <c r="AK161" s="18">
        <v>0</v>
      </c>
      <c r="AL161" s="18">
        <f t="shared" si="75"/>
        <v>0.78600000000000003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0</v>
      </c>
      <c r="BO161" s="18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f t="shared" si="76"/>
        <v>0.78600000000000003</v>
      </c>
      <c r="CH161" s="18">
        <v>0</v>
      </c>
      <c r="CI161" s="18">
        <v>0</v>
      </c>
      <c r="CJ161" s="18">
        <f t="shared" si="77"/>
        <v>0.78600000000000003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9" t="s">
        <v>4</v>
      </c>
      <c r="CR161" s="16"/>
    </row>
    <row r="162" spans="1:96" s="2" customFormat="1" ht="31.5">
      <c r="A162" s="29" t="s">
        <v>8</v>
      </c>
      <c r="B162" s="67" t="s">
        <v>228</v>
      </c>
      <c r="C162" s="66" t="s">
        <v>302</v>
      </c>
      <c r="D162" s="18" t="s">
        <v>221</v>
      </c>
      <c r="E162" s="65">
        <v>2021</v>
      </c>
      <c r="F162" s="65">
        <v>2021</v>
      </c>
      <c r="G162" s="65" t="s">
        <v>13</v>
      </c>
      <c r="H162" s="18" t="s">
        <v>13</v>
      </c>
      <c r="I162" s="18" t="s">
        <v>13</v>
      </c>
      <c r="J162" s="18" t="s">
        <v>13</v>
      </c>
      <c r="K162" s="18" t="s">
        <v>13</v>
      </c>
      <c r="L162" s="18" t="s">
        <v>13</v>
      </c>
      <c r="M162" s="18" t="s">
        <v>225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9.2040000000000006</v>
      </c>
      <c r="U162" s="18">
        <v>0</v>
      </c>
      <c r="V162" s="18">
        <v>0</v>
      </c>
      <c r="W162" s="18">
        <f t="shared" si="73"/>
        <v>9.2040000000000006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f t="shared" si="75"/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f>T162</f>
        <v>9.2040000000000006</v>
      </c>
      <c r="AT162" s="18">
        <v>0</v>
      </c>
      <c r="AU162" s="18">
        <v>0</v>
      </c>
      <c r="AV162" s="18">
        <f>AS162</f>
        <v>9.2040000000000006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f>AS162</f>
        <v>9.2040000000000006</v>
      </c>
      <c r="CH162" s="18">
        <v>0</v>
      </c>
      <c r="CI162" s="18">
        <v>0</v>
      </c>
      <c r="CJ162" s="18">
        <f t="shared" si="77"/>
        <v>9.2040000000000006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9" t="s">
        <v>4</v>
      </c>
      <c r="CR162" s="16"/>
    </row>
    <row r="163" spans="1:96" s="2" customFormat="1" ht="47.25">
      <c r="A163" s="29" t="s">
        <v>8</v>
      </c>
      <c r="B163" s="67" t="s">
        <v>230</v>
      </c>
      <c r="C163" s="66" t="s">
        <v>303</v>
      </c>
      <c r="D163" s="18" t="s">
        <v>221</v>
      </c>
      <c r="E163" s="65">
        <v>2022</v>
      </c>
      <c r="F163" s="65">
        <v>2022</v>
      </c>
      <c r="G163" s="65" t="s">
        <v>13</v>
      </c>
      <c r="H163" s="18" t="s">
        <v>13</v>
      </c>
      <c r="I163" s="18" t="s">
        <v>13</v>
      </c>
      <c r="J163" s="18" t="s">
        <v>13</v>
      </c>
      <c r="K163" s="18" t="s">
        <v>13</v>
      </c>
      <c r="L163" s="18" t="s">
        <v>13</v>
      </c>
      <c r="M163" s="18" t="s">
        <v>225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5.476</v>
      </c>
      <c r="U163" s="18">
        <v>0</v>
      </c>
      <c r="V163" s="18">
        <v>0</v>
      </c>
      <c r="W163" s="18">
        <f t="shared" si="73"/>
        <v>5.476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f>T163</f>
        <v>5.476</v>
      </c>
      <c r="BD163" s="18">
        <v>0</v>
      </c>
      <c r="BE163" s="18">
        <v>0</v>
      </c>
      <c r="BF163" s="18">
        <f>BC163</f>
        <v>5.476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0</v>
      </c>
      <c r="BO163" s="18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f>BF163</f>
        <v>5.476</v>
      </c>
      <c r="CH163" s="18">
        <v>0</v>
      </c>
      <c r="CI163" s="18">
        <v>0</v>
      </c>
      <c r="CJ163" s="18">
        <f>CG163</f>
        <v>5.476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9" t="s">
        <v>4</v>
      </c>
      <c r="CR163" s="16"/>
    </row>
    <row r="164" spans="1:96" s="2" customFormat="1" ht="47.25">
      <c r="A164" s="29" t="s">
        <v>8</v>
      </c>
      <c r="B164" s="67" t="s">
        <v>241</v>
      </c>
      <c r="C164" s="66" t="s">
        <v>304</v>
      </c>
      <c r="D164" s="18" t="s">
        <v>221</v>
      </c>
      <c r="E164" s="65">
        <v>2023</v>
      </c>
      <c r="F164" s="65">
        <v>2023</v>
      </c>
      <c r="G164" s="65" t="s">
        <v>13</v>
      </c>
      <c r="H164" s="65" t="s">
        <v>13</v>
      </c>
      <c r="I164" s="65" t="s">
        <v>13</v>
      </c>
      <c r="J164" s="65" t="s">
        <v>13</v>
      </c>
      <c r="K164" s="65" t="s">
        <v>13</v>
      </c>
      <c r="L164" s="65" t="s">
        <v>13</v>
      </c>
      <c r="M164" s="65" t="s">
        <v>13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8.5540000000000003</v>
      </c>
      <c r="U164" s="18">
        <v>0</v>
      </c>
      <c r="V164" s="18">
        <v>0</v>
      </c>
      <c r="W164" s="18">
        <f t="shared" si="73"/>
        <v>8.5540000000000003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f>T164</f>
        <v>8.5540000000000003</v>
      </c>
      <c r="BN164" s="18">
        <v>0</v>
      </c>
      <c r="BO164" s="18">
        <v>0</v>
      </c>
      <c r="BP164" s="18">
        <f>BM164</f>
        <v>8.5540000000000003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f>BM164</f>
        <v>8.5540000000000003</v>
      </c>
      <c r="CH164" s="18">
        <v>0</v>
      </c>
      <c r="CI164" s="18">
        <v>0</v>
      </c>
      <c r="CJ164" s="18">
        <f t="shared" ref="CJ164:CJ166" si="78">CG164</f>
        <v>8.5540000000000003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9" t="s">
        <v>4</v>
      </c>
      <c r="CR164" s="16"/>
    </row>
    <row r="165" spans="1:96" s="2" customFormat="1" ht="47.25">
      <c r="A165" s="29" t="s">
        <v>8</v>
      </c>
      <c r="B165" s="67" t="s">
        <v>242</v>
      </c>
      <c r="C165" s="66" t="s">
        <v>305</v>
      </c>
      <c r="D165" s="18" t="s">
        <v>221</v>
      </c>
      <c r="E165" s="65">
        <v>2023</v>
      </c>
      <c r="F165" s="65">
        <v>2023</v>
      </c>
      <c r="G165" s="65" t="s">
        <v>13</v>
      </c>
      <c r="H165" s="65" t="s">
        <v>13</v>
      </c>
      <c r="I165" s="65" t="s">
        <v>13</v>
      </c>
      <c r="J165" s="65" t="s">
        <v>13</v>
      </c>
      <c r="K165" s="65" t="s">
        <v>13</v>
      </c>
      <c r="L165" s="65" t="s">
        <v>13</v>
      </c>
      <c r="M165" s="65" t="s">
        <v>13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2.2000000000000002</v>
      </c>
      <c r="U165" s="18">
        <v>0</v>
      </c>
      <c r="V165" s="18">
        <v>0</v>
      </c>
      <c r="W165" s="18">
        <f t="shared" si="73"/>
        <v>2.2000000000000002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f t="shared" ref="BM165:BM166" si="79">T165</f>
        <v>2.2000000000000002</v>
      </c>
      <c r="BN165" s="18">
        <v>0</v>
      </c>
      <c r="BO165" s="18">
        <v>0</v>
      </c>
      <c r="BP165" s="18">
        <f t="shared" ref="BP165:BP166" si="80">BM165</f>
        <v>2.2000000000000002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f t="shared" ref="CG165:CG166" si="81">BM165</f>
        <v>2.2000000000000002</v>
      </c>
      <c r="CH165" s="18">
        <v>0</v>
      </c>
      <c r="CI165" s="18">
        <v>0</v>
      </c>
      <c r="CJ165" s="18">
        <f t="shared" si="78"/>
        <v>2.2000000000000002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9" t="s">
        <v>4</v>
      </c>
      <c r="CR165" s="16"/>
    </row>
    <row r="166" spans="1:96" s="2" customFormat="1" ht="47.25">
      <c r="A166" s="29" t="s">
        <v>8</v>
      </c>
      <c r="B166" s="67" t="s">
        <v>243</v>
      </c>
      <c r="C166" s="66" t="s">
        <v>306</v>
      </c>
      <c r="D166" s="18" t="s">
        <v>221</v>
      </c>
      <c r="E166" s="65">
        <v>2023</v>
      </c>
      <c r="F166" s="65">
        <v>2023</v>
      </c>
      <c r="G166" s="65" t="s">
        <v>13</v>
      </c>
      <c r="H166" s="65" t="s">
        <v>13</v>
      </c>
      <c r="I166" s="65" t="s">
        <v>13</v>
      </c>
      <c r="J166" s="65" t="s">
        <v>13</v>
      </c>
      <c r="K166" s="65" t="s">
        <v>13</v>
      </c>
      <c r="L166" s="65" t="s">
        <v>13</v>
      </c>
      <c r="M166" s="65" t="s">
        <v>13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0.94099999999999995</v>
      </c>
      <c r="U166" s="18">
        <v>0</v>
      </c>
      <c r="V166" s="18">
        <v>0</v>
      </c>
      <c r="W166" s="18">
        <f t="shared" si="73"/>
        <v>0.94099999999999995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f t="shared" si="79"/>
        <v>0.94099999999999995</v>
      </c>
      <c r="BN166" s="18">
        <v>0</v>
      </c>
      <c r="BO166" s="18">
        <v>0</v>
      </c>
      <c r="BP166" s="18">
        <f t="shared" si="80"/>
        <v>0.94099999999999995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f t="shared" si="81"/>
        <v>0.94099999999999995</v>
      </c>
      <c r="CH166" s="18">
        <v>0</v>
      </c>
      <c r="CI166" s="18">
        <v>0</v>
      </c>
      <c r="CJ166" s="18">
        <f t="shared" si="78"/>
        <v>0.94099999999999995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9" t="s">
        <v>4</v>
      </c>
      <c r="CR166" s="16"/>
    </row>
    <row r="167" spans="1:96" s="2" customFormat="1" ht="31.5">
      <c r="A167" s="29" t="s">
        <v>8</v>
      </c>
      <c r="B167" s="67" t="s">
        <v>224</v>
      </c>
      <c r="C167" s="66" t="s">
        <v>307</v>
      </c>
      <c r="D167" s="18" t="s">
        <v>221</v>
      </c>
      <c r="E167" s="65">
        <v>2024</v>
      </c>
      <c r="F167" s="65">
        <v>2024</v>
      </c>
      <c r="G167" s="65" t="s">
        <v>13</v>
      </c>
      <c r="H167" s="65" t="s">
        <v>13</v>
      </c>
      <c r="I167" s="65" t="s">
        <v>13</v>
      </c>
      <c r="J167" s="65" t="s">
        <v>13</v>
      </c>
      <c r="K167" s="65" t="s">
        <v>13</v>
      </c>
      <c r="L167" s="65" t="s">
        <v>13</v>
      </c>
      <c r="M167" s="65" t="s">
        <v>225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0.78600000000000003</v>
      </c>
      <c r="U167" s="18">
        <v>0</v>
      </c>
      <c r="V167" s="18">
        <v>0</v>
      </c>
      <c r="W167" s="18">
        <f>T167</f>
        <v>0.78600000000000003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f>T167</f>
        <v>0.78600000000000003</v>
      </c>
      <c r="BX167" s="18">
        <v>0</v>
      </c>
      <c r="BY167" s="18">
        <v>0</v>
      </c>
      <c r="BZ167" s="18">
        <f>BW167</f>
        <v>0.78600000000000003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f>BW167</f>
        <v>0.78600000000000003</v>
      </c>
      <c r="CH167" s="18">
        <v>0</v>
      </c>
      <c r="CI167" s="18">
        <v>0</v>
      </c>
      <c r="CJ167" s="18">
        <f>CG167</f>
        <v>0.78600000000000003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9" t="s">
        <v>4</v>
      </c>
      <c r="CR167" s="16"/>
    </row>
    <row r="168" spans="1:96" s="2" customFormat="1" ht="47.25">
      <c r="A168" s="29" t="s">
        <v>8</v>
      </c>
      <c r="B168" s="67" t="s">
        <v>254</v>
      </c>
      <c r="C168" s="66" t="s">
        <v>308</v>
      </c>
      <c r="D168" s="18" t="s">
        <v>221</v>
      </c>
      <c r="E168" s="65">
        <v>2024</v>
      </c>
      <c r="F168" s="65">
        <v>2024</v>
      </c>
      <c r="G168" s="65" t="s">
        <v>13</v>
      </c>
      <c r="H168" s="65" t="s">
        <v>13</v>
      </c>
      <c r="I168" s="65" t="s">
        <v>13</v>
      </c>
      <c r="J168" s="65" t="s">
        <v>13</v>
      </c>
      <c r="K168" s="65" t="s">
        <v>13</v>
      </c>
      <c r="L168" s="65" t="s">
        <v>13</v>
      </c>
      <c r="M168" s="65" t="s">
        <v>13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1.2010000000000001</v>
      </c>
      <c r="U168" s="18">
        <v>0</v>
      </c>
      <c r="V168" s="18">
        <v>0</v>
      </c>
      <c r="W168" s="18">
        <f t="shared" si="73"/>
        <v>1.2010000000000001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f t="shared" ref="BW168:BW169" si="82">T168</f>
        <v>1.2010000000000001</v>
      </c>
      <c r="BX168" s="18">
        <v>0</v>
      </c>
      <c r="BY168" s="18">
        <v>0</v>
      </c>
      <c r="BZ168" s="18">
        <f t="shared" ref="BZ168:BZ170" si="83">BW168</f>
        <v>1.2010000000000001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f t="shared" ref="CG168:CG170" si="84">BW168</f>
        <v>1.2010000000000001</v>
      </c>
      <c r="CH168" s="18">
        <v>0</v>
      </c>
      <c r="CI168" s="18">
        <v>0</v>
      </c>
      <c r="CJ168" s="18">
        <f t="shared" ref="CJ168:CJ170" si="85">CG168</f>
        <v>1.2010000000000001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9" t="s">
        <v>4</v>
      </c>
      <c r="CR168" s="16"/>
    </row>
    <row r="169" spans="1:96" s="2" customFormat="1" ht="47.25">
      <c r="A169" s="29" t="s">
        <v>8</v>
      </c>
      <c r="B169" s="67" t="s">
        <v>255</v>
      </c>
      <c r="C169" s="66" t="s">
        <v>309</v>
      </c>
      <c r="D169" s="18" t="s">
        <v>221</v>
      </c>
      <c r="E169" s="65">
        <v>2024</v>
      </c>
      <c r="F169" s="65">
        <v>2024</v>
      </c>
      <c r="G169" s="65" t="s">
        <v>13</v>
      </c>
      <c r="H169" s="65" t="s">
        <v>13</v>
      </c>
      <c r="I169" s="65" t="s">
        <v>13</v>
      </c>
      <c r="J169" s="65" t="s">
        <v>13</v>
      </c>
      <c r="K169" s="65" t="s">
        <v>13</v>
      </c>
      <c r="L169" s="65" t="s">
        <v>13</v>
      </c>
      <c r="M169" s="65" t="s">
        <v>13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0.94099999999999995</v>
      </c>
      <c r="U169" s="18">
        <v>0</v>
      </c>
      <c r="V169" s="18">
        <v>0</v>
      </c>
      <c r="W169" s="18">
        <f t="shared" si="73"/>
        <v>0.94099999999999995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f t="shared" si="82"/>
        <v>0.94099999999999995</v>
      </c>
      <c r="BX169" s="18">
        <v>0</v>
      </c>
      <c r="BY169" s="18">
        <v>0</v>
      </c>
      <c r="BZ169" s="18">
        <f t="shared" si="83"/>
        <v>0.94099999999999995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f t="shared" si="84"/>
        <v>0.94099999999999995</v>
      </c>
      <c r="CH169" s="18">
        <v>0</v>
      </c>
      <c r="CI169" s="18">
        <v>0</v>
      </c>
      <c r="CJ169" s="18">
        <f t="shared" si="85"/>
        <v>0.94099999999999995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9" t="s">
        <v>4</v>
      </c>
      <c r="CR169" s="16"/>
    </row>
    <row r="170" spans="1:96" s="2" customFormat="1" ht="31.5">
      <c r="A170" s="29" t="s">
        <v>8</v>
      </c>
      <c r="B170" s="67" t="s">
        <v>318</v>
      </c>
      <c r="C170" s="66" t="s">
        <v>310</v>
      </c>
      <c r="D170" s="18" t="s">
        <v>221</v>
      </c>
      <c r="E170" s="65">
        <v>2024</v>
      </c>
      <c r="F170" s="65">
        <v>2024</v>
      </c>
      <c r="G170" s="65" t="s">
        <v>13</v>
      </c>
      <c r="H170" s="65" t="s">
        <v>13</v>
      </c>
      <c r="I170" s="65" t="s">
        <v>13</v>
      </c>
      <c r="J170" s="65" t="s">
        <v>13</v>
      </c>
      <c r="K170" s="65" t="s">
        <v>13</v>
      </c>
      <c r="L170" s="65" t="s">
        <v>13</v>
      </c>
      <c r="M170" s="65" t="s">
        <v>13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8</v>
      </c>
      <c r="U170" s="18">
        <v>0</v>
      </c>
      <c r="V170" s="18">
        <v>0</v>
      </c>
      <c r="W170" s="18">
        <f t="shared" si="73"/>
        <v>8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8</v>
      </c>
      <c r="BX170" s="18">
        <v>0</v>
      </c>
      <c r="BY170" s="18">
        <v>0</v>
      </c>
      <c r="BZ170" s="18">
        <f t="shared" si="83"/>
        <v>8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f t="shared" si="84"/>
        <v>8</v>
      </c>
      <c r="CH170" s="18">
        <v>0</v>
      </c>
      <c r="CI170" s="18">
        <v>0</v>
      </c>
      <c r="CJ170" s="18">
        <f t="shared" si="85"/>
        <v>8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9" t="s">
        <v>4</v>
      </c>
      <c r="CR170" s="16"/>
    </row>
    <row r="171" spans="1:96" ht="31.5">
      <c r="A171" s="21" t="s">
        <v>8</v>
      </c>
      <c r="B171" s="22" t="s">
        <v>6</v>
      </c>
      <c r="C171" s="19" t="s">
        <v>4</v>
      </c>
      <c r="D171" s="18" t="s">
        <v>13</v>
      </c>
      <c r="E171" s="18" t="s">
        <v>13</v>
      </c>
      <c r="F171" s="18" t="s">
        <v>13</v>
      </c>
      <c r="G171" s="18" t="s">
        <v>13</v>
      </c>
      <c r="H171" s="18" t="s">
        <v>13</v>
      </c>
      <c r="I171" s="18" t="s">
        <v>13</v>
      </c>
      <c r="J171" s="18" t="s">
        <v>13</v>
      </c>
      <c r="K171" s="18" t="s">
        <v>13</v>
      </c>
      <c r="L171" s="18" t="s">
        <v>13</v>
      </c>
      <c r="M171" s="18" t="s">
        <v>13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/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7" t="s">
        <v>4</v>
      </c>
      <c r="CR171" s="16"/>
    </row>
    <row r="172" spans="1:96" ht="18.75">
      <c r="A172" s="21" t="s">
        <v>5</v>
      </c>
      <c r="B172" s="20" t="s">
        <v>5</v>
      </c>
      <c r="C172" s="19"/>
      <c r="D172" s="18" t="s">
        <v>13</v>
      </c>
      <c r="E172" s="18" t="s">
        <v>13</v>
      </c>
      <c r="F172" s="18" t="s">
        <v>13</v>
      </c>
      <c r="G172" s="18" t="s">
        <v>13</v>
      </c>
      <c r="H172" s="18" t="s">
        <v>13</v>
      </c>
      <c r="I172" s="18" t="s">
        <v>13</v>
      </c>
      <c r="J172" s="18" t="s">
        <v>13</v>
      </c>
      <c r="K172" s="18" t="s">
        <v>13</v>
      </c>
      <c r="L172" s="18" t="s">
        <v>13</v>
      </c>
      <c r="M172" s="18" t="s">
        <v>13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/>
      <c r="BN172" s="18">
        <v>0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7" t="s">
        <v>4</v>
      </c>
      <c r="CR172" s="16"/>
    </row>
    <row r="173" spans="1:96">
      <c r="A173" s="15"/>
      <c r="B173" s="14"/>
      <c r="C173" s="13"/>
      <c r="D173" s="68" t="s">
        <v>225</v>
      </c>
      <c r="E173" s="12"/>
      <c r="F173" s="12"/>
      <c r="G173" s="12"/>
      <c r="H173" s="12"/>
      <c r="I173" s="13"/>
      <c r="J173" s="12"/>
      <c r="K173" s="13"/>
      <c r="L173" s="13"/>
      <c r="M173" s="13"/>
      <c r="N173" s="12"/>
      <c r="O173" s="12"/>
      <c r="P173" s="12"/>
      <c r="Q173" s="12"/>
      <c r="R173" s="12"/>
      <c r="S173" s="12"/>
      <c r="T173" s="13"/>
      <c r="U173" s="12"/>
      <c r="V173" s="12"/>
      <c r="W173" s="13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3"/>
      <c r="CH173" s="12"/>
      <c r="CI173" s="12"/>
      <c r="CJ173" s="12"/>
      <c r="CK173" s="12"/>
      <c r="CL173" s="11"/>
      <c r="CM173" s="11"/>
      <c r="CN173" s="11"/>
      <c r="CO173" s="11"/>
      <c r="CP173" s="11"/>
      <c r="CQ173" s="10"/>
    </row>
    <row r="174" spans="1:96">
      <c r="A174" s="101" t="s">
        <v>319</v>
      </c>
    </row>
    <row r="175" spans="1:96" ht="55.5" customHeight="1">
      <c r="A175" s="126" t="s">
        <v>3</v>
      </c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6"/>
      <c r="R175" s="6"/>
      <c r="S175" s="6"/>
      <c r="T175" s="9"/>
      <c r="U175" s="6"/>
    </row>
    <row r="176" spans="1:96" ht="40.5" customHeight="1">
      <c r="A176" s="136" t="s">
        <v>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8"/>
      <c r="R176" s="8"/>
      <c r="S176" s="8"/>
      <c r="T176" s="7"/>
      <c r="U176" s="8"/>
    </row>
    <row r="177" spans="1:22" ht="57.75" customHeight="1">
      <c r="A177" s="136" t="s">
        <v>1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8"/>
      <c r="R177" s="8"/>
      <c r="S177" s="8"/>
      <c r="T177" s="7"/>
      <c r="U177" s="8"/>
    </row>
    <row r="178" spans="1:22" ht="37.5" customHeight="1">
      <c r="A178" s="136" t="s">
        <v>0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8"/>
      <c r="R178" s="8"/>
      <c r="S178" s="8"/>
      <c r="T178" s="7"/>
      <c r="U178" s="8"/>
    </row>
    <row r="179" spans="1:22" ht="53.25" customHeight="1">
      <c r="A179" s="137"/>
      <c r="B179" s="137"/>
      <c r="C179" s="137"/>
      <c r="D179" s="137"/>
      <c r="E179" s="137"/>
      <c r="F179" s="137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3"/>
      <c r="R179" s="3"/>
      <c r="S179" s="3"/>
      <c r="T179" s="7"/>
      <c r="U179" s="3"/>
      <c r="V179" s="6"/>
    </row>
    <row r="180" spans="1:22">
      <c r="A180" s="138"/>
      <c r="B180" s="138"/>
      <c r="C180" s="138"/>
      <c r="D180" s="138"/>
      <c r="E180" s="138"/>
      <c r="F180" s="138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</row>
    <row r="181" spans="1:22"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</row>
    <row r="182" spans="1:22">
      <c r="B182" s="139"/>
      <c r="C182" s="139"/>
      <c r="D182" s="139"/>
      <c r="E182" s="139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</row>
    <row r="183" spans="1:22">
      <c r="B183" s="133"/>
      <c r="C183" s="133"/>
      <c r="D183" s="133"/>
      <c r="E183" s="133"/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3"/>
      <c r="T183" s="133"/>
      <c r="U183" s="133"/>
      <c r="V183" s="133"/>
    </row>
    <row r="184" spans="1:22"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</row>
    <row r="185" spans="1:22">
      <c r="B185" s="5"/>
      <c r="D185" s="4"/>
      <c r="E185" s="4"/>
      <c r="F185" s="4"/>
      <c r="G185" s="4"/>
      <c r="H185" s="4"/>
      <c r="J185" s="4"/>
    </row>
    <row r="186" spans="1:22">
      <c r="B186" s="135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</row>
  </sheetData>
  <mergeCells count="53">
    <mergeCell ref="B183:V183"/>
    <mergeCell ref="B184:V184"/>
    <mergeCell ref="B186:V186"/>
    <mergeCell ref="A176:P176"/>
    <mergeCell ref="A177:P177"/>
    <mergeCell ref="A178:P178"/>
    <mergeCell ref="A179:P179"/>
    <mergeCell ref="A180:P180"/>
    <mergeCell ref="B181:V181"/>
    <mergeCell ref="B182:V182"/>
    <mergeCell ref="A175:P175"/>
    <mergeCell ref="F14:G15"/>
    <mergeCell ref="K15:M15"/>
    <mergeCell ref="O14:O16"/>
    <mergeCell ref="P15:Q15"/>
    <mergeCell ref="B14:B16"/>
    <mergeCell ref="D14:D16"/>
    <mergeCell ref="P14:S14"/>
    <mergeCell ref="CQ14:CQ16"/>
    <mergeCell ref="C14:C16"/>
    <mergeCell ref="A14:A16"/>
    <mergeCell ref="N14:N16"/>
    <mergeCell ref="E14:E16"/>
    <mergeCell ref="CL15:CP15"/>
    <mergeCell ref="AI14:CP14"/>
    <mergeCell ref="AX15:BB15"/>
    <mergeCell ref="H14:M14"/>
    <mergeCell ref="H15:J15"/>
    <mergeCell ref="AS15:AW15"/>
    <mergeCell ref="CG15:CK15"/>
    <mergeCell ref="AI15:AM15"/>
    <mergeCell ref="AN15:AR15"/>
    <mergeCell ref="BC15:BG15"/>
    <mergeCell ref="BH15:BL15"/>
    <mergeCell ref="Y14:AH14"/>
    <mergeCell ref="V14:X15"/>
    <mergeCell ref="T14:U15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  <mergeCell ref="BM15:BQ15"/>
    <mergeCell ref="BR15:BV15"/>
    <mergeCell ref="BW15:CA15"/>
    <mergeCell ref="CB15:CF15"/>
    <mergeCell ref="R15:S15"/>
    <mergeCell ref="Y15:AC15"/>
    <mergeCell ref="AD15:AH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orientation="landscape" r:id="rId1"/>
  <headerFooter differentFirst="1">
    <oddHeader>&amp;C&amp;P</oddHeader>
  </headerFooter>
  <colBreaks count="1" manualBreakCount="1">
    <brk id="34" max="2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o2SwZc1zG6k8xgZpoV575TbGTuQchmHyidvzZHJci5E=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QoU0rPSUxD2Yc0f5uT9ujU79NLjFMQkyS0P3n+Wm9SnDtU01WBcTvzVqcy6umIboWbvxHgYd
    J87jFYD1m6rlxw==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FzPJhHMaIkpYeacg49WISVw0Knc=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4YS3uETj+JrG6+9xYOZ0sdbircs=</DigestValue>
      </Reference>
      <Reference URI="/xl/styles.xml?ContentType=application/vnd.openxmlformats-officedocument.spreadsheetml.styles+xml">
        <DigestMethod Algorithm="http://www.w3.org/2000/09/xmldsig#sha1"/>
        <DigestValue>7ztYFZkygOAGHLnG+2j4Z4cTKyM=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axDmHTQv/KA6vfEgzOFug+h0Ww4=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yjwAZoRaal/AP9KNvs8QjTzWXdMrEptDtq13R1J88mM=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CjX81KixZAmRt4xqdE828nthhKcC9Cjb+GuPOgiZrGPfG2RC1sdIhZvAPgdLBO2FJYnGHqPf
    qEkuOxKLiusHKA==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5mXRR8uQ9rkrgv6wRyDwkELbWQ0=</DigestValue>
      </Reference>
      <Reference URI="/xl/styles.xml?ContentType=application/vnd.openxmlformats-officedocument.spreadsheetml.styles+xml">
        <DigestMethod Algorithm="http://www.w3.org/2000/09/xmldsig#sha1"/>
        <DigestValue>+qHBCJeiL6Fnmh9jmIytebdh544=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MZIpuKmT+7EzgVmP8dcSOJKHsd8=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XaOadkkzfdtBsUFGjUkp0xUfZJ4DC/YTS82KF2QCkjk=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Kxx3LsxikcAtw8K5E1iSPYPbVmuDoiQcvcASm3tJwzMj1fe+3BfTaWk64ZMMxoYcV7U7VCqs
    /K1aGU2Z7mkHrQ==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4T1LLHvJxrilw+9ZnQ+Ig/GwFe4=</DigestValue>
      </Reference>
      <Reference URI="/xl/styles.xml?ContentType=application/vnd.openxmlformats-officedocument.spreadsheetml.styles+xml">
        <DigestMethod Algorithm="http://www.w3.org/2000/09/xmldsig#sha1"/>
        <DigestValue>FYSanFsXFO6jV9XnM2Je5lflkLA=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kfbwKRHKprzRiVbwu8SrHWcSD3M=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nQ6eV5lOxVxQD6Xa+1Mde/arWmSm6x3OwPtzlaH0xq4=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APnwnsvSn5Q6rGZaBG6bqCPcJZnwJRX8uHdn8yyn74Z6wWRD1jQq8ca1jiYm1JQB/s6bhe9s
    CSj7oLwHq7WF8g==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h1qJHLzbtWcvKowN7iwMWTZBmok=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DnE5X00ih1ACet0KM00nYGPfOT0=</DigestValue>
      </Reference>
      <Reference URI="/xl/styles.xml?ContentType=application/vnd.openxmlformats-officedocument.spreadsheetml.styles+xml">
        <DigestMethod Algorithm="http://www.w3.org/2000/09/xmldsig#sha1"/>
        <DigestValue>eIDij033DTkhNnKmoo4qRaX5c00=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YytteuyqQLKsuTkCmpyvBK7lPx4=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2017-09-04T03:41:51Z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cp:lastPrinted>2017-09-07T02:05:19Z</cp:lastPrinted>
  <dcterms:created xsi:type="dcterms:W3CDTF">2017-04-19T06:41:47Z</dcterms:created>
  <dcterms:modified xsi:type="dcterms:W3CDTF">2019-08-01T03:15:59Z</dcterms:modified>
</cp:coreProperties>
</file>