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3" sheetId="1" r:id="rId1"/>
  </sheets>
  <calcPr calcId="124519"/>
</workbook>
</file>

<file path=xl/calcChain.xml><?xml version="1.0" encoding="utf-8"?>
<calcChain xmlns="http://schemas.openxmlformats.org/spreadsheetml/2006/main">
  <c r="Z24" i="1"/>
  <c r="AA24"/>
  <c r="AA18" s="1"/>
  <c r="AB24"/>
  <c r="Q24"/>
  <c r="R24"/>
  <c r="S24"/>
  <c r="T24"/>
  <c r="U24"/>
  <c r="V24"/>
  <c r="W24"/>
  <c r="Y24"/>
  <c r="L24"/>
  <c r="M24"/>
  <c r="M18" s="1"/>
  <c r="N24"/>
  <c r="O24"/>
  <c r="O18" s="1"/>
  <c r="P24"/>
  <c r="H159"/>
  <c r="H24"/>
  <c r="AM111"/>
  <c r="AM68" s="1"/>
  <c r="AM20" s="1"/>
  <c r="AD20"/>
  <c r="AE20"/>
  <c r="AE18" s="1"/>
  <c r="AF20"/>
  <c r="AG20"/>
  <c r="AG18" s="1"/>
  <c r="AH20"/>
  <c r="AI20"/>
  <c r="AI18" s="1"/>
  <c r="AJ20"/>
  <c r="AK20"/>
  <c r="AL20"/>
  <c r="AC20"/>
  <c r="AH18"/>
  <c r="AJ18"/>
  <c r="AL18"/>
  <c r="Y18"/>
  <c r="Z18"/>
  <c r="AB18"/>
  <c r="AD18"/>
  <c r="AF18"/>
  <c r="J18"/>
  <c r="L18"/>
  <c r="N18"/>
  <c r="P18"/>
  <c r="Q18"/>
  <c r="R18"/>
  <c r="S18"/>
  <c r="T18"/>
  <c r="U18"/>
  <c r="V18"/>
  <c r="W18"/>
  <c r="AK68"/>
  <c r="AL68"/>
  <c r="AN68"/>
  <c r="AD68"/>
  <c r="AE68"/>
  <c r="AF68"/>
  <c r="AG68"/>
  <c r="AH68"/>
  <c r="AI68"/>
  <c r="AJ68"/>
  <c r="AC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O20"/>
  <c r="P20"/>
  <c r="Q20"/>
  <c r="R20"/>
  <c r="S20"/>
  <c r="T20"/>
  <c r="U20"/>
  <c r="V20"/>
  <c r="W20"/>
  <c r="X20"/>
  <c r="Y20"/>
  <c r="Z20"/>
  <c r="AA20"/>
  <c r="AB20"/>
  <c r="K20"/>
  <c r="L20"/>
  <c r="M20"/>
  <c r="N20"/>
  <c r="I20"/>
  <c r="J20"/>
  <c r="H68"/>
  <c r="H20" s="1"/>
  <c r="H18" s="1"/>
  <c r="AM69"/>
  <c r="AK69"/>
  <c r="AI69"/>
  <c r="AG69"/>
  <c r="AE69"/>
  <c r="AC69"/>
  <c r="X70"/>
  <c r="O69"/>
  <c r="P69"/>
  <c r="Q69"/>
  <c r="R69"/>
  <c r="S69"/>
  <c r="T69"/>
  <c r="O70"/>
  <c r="P70"/>
  <c r="Q70"/>
  <c r="R70"/>
  <c r="S70"/>
  <c r="T70"/>
  <c r="L69"/>
  <c r="M69"/>
  <c r="N69"/>
  <c r="L70"/>
  <c r="M70"/>
  <c r="N70"/>
  <c r="K69"/>
  <c r="K159"/>
  <c r="I18"/>
  <c r="I24"/>
  <c r="H21"/>
  <c r="H69"/>
  <c r="H70"/>
  <c r="AB104"/>
  <c r="AB105"/>
  <c r="AA104"/>
  <c r="AA105"/>
  <c r="L104"/>
  <c r="M104"/>
  <c r="N104"/>
  <c r="O104"/>
  <c r="P104"/>
  <c r="Q104"/>
  <c r="R104"/>
  <c r="S104"/>
  <c r="T104"/>
  <c r="U104"/>
  <c r="V104"/>
  <c r="K104"/>
  <c r="L105"/>
  <c r="M105"/>
  <c r="N105"/>
  <c r="O105"/>
  <c r="P105"/>
  <c r="Q105"/>
  <c r="R105"/>
  <c r="S105"/>
  <c r="T105"/>
  <c r="U105"/>
  <c r="V105"/>
  <c r="K105"/>
  <c r="I105"/>
  <c r="I104" s="1"/>
  <c r="J104"/>
  <c r="H104"/>
  <c r="H105"/>
  <c r="AB158"/>
  <c r="AB159"/>
  <c r="T158"/>
  <c r="T159"/>
  <c r="P158"/>
  <c r="P159"/>
  <c r="AB107"/>
  <c r="AB106"/>
  <c r="AA107"/>
  <c r="AA106"/>
  <c r="V107"/>
  <c r="V106"/>
  <c r="P107"/>
  <c r="K107"/>
  <c r="P106"/>
  <c r="K106"/>
  <c r="K86" l="1"/>
  <c r="V145" l="1"/>
  <c r="W149"/>
  <c r="W70"/>
  <c r="W69" s="1"/>
  <c r="X170"/>
  <c r="X171"/>
  <c r="X172"/>
  <c r="X173"/>
  <c r="X165"/>
  <c r="X166"/>
  <c r="X167"/>
  <c r="X168"/>
  <c r="X169"/>
  <c r="X162"/>
  <c r="X163"/>
  <c r="X164"/>
  <c r="X153"/>
  <c r="X154"/>
  <c r="X155"/>
  <c r="X156"/>
  <c r="X157"/>
  <c r="X151"/>
  <c r="X146"/>
  <c r="X147"/>
  <c r="X148"/>
  <c r="X101"/>
  <c r="X102"/>
  <c r="X103"/>
  <c r="X104"/>
  <c r="X105"/>
  <c r="X108"/>
  <c r="X109"/>
  <c r="X110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86"/>
  <c r="X19"/>
  <c r="X22"/>
  <c r="X23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AN21"/>
  <c r="AF21"/>
  <c r="AJ21"/>
  <c r="AE149"/>
  <c r="AE145" s="1"/>
  <c r="AF149"/>
  <c r="AF145" s="1"/>
  <c r="AG149"/>
  <c r="AG145" s="1"/>
  <c r="AH149"/>
  <c r="AH145" s="1"/>
  <c r="AI149"/>
  <c r="AI145" s="1"/>
  <c r="AJ149"/>
  <c r="AJ145" s="1"/>
  <c r="AK149"/>
  <c r="AK145" s="1"/>
  <c r="AL149"/>
  <c r="AL145" s="1"/>
  <c r="AN149"/>
  <c r="AN145" s="1"/>
  <c r="U149"/>
  <c r="U145" s="1"/>
  <c r="V149"/>
  <c r="V21" s="1"/>
  <c r="W145"/>
  <c r="Y149"/>
  <c r="Y145" s="1"/>
  <c r="Z149"/>
  <c r="Z145" s="1"/>
  <c r="AA149"/>
  <c r="AA145" s="1"/>
  <c r="AB149"/>
  <c r="AB145" s="1"/>
  <c r="AC149"/>
  <c r="AC145" s="1"/>
  <c r="AD149"/>
  <c r="AD145" s="1"/>
  <c r="I149"/>
  <c r="I145" s="1"/>
  <c r="J149"/>
  <c r="J145" s="1"/>
  <c r="L149"/>
  <c r="L145" s="1"/>
  <c r="M149"/>
  <c r="M145" s="1"/>
  <c r="N149"/>
  <c r="N145" s="1"/>
  <c r="O149"/>
  <c r="O145" s="1"/>
  <c r="P149"/>
  <c r="P145" s="1"/>
  <c r="Q149"/>
  <c r="Q145" s="1"/>
  <c r="R149"/>
  <c r="R145" s="1"/>
  <c r="S149"/>
  <c r="S145" s="1"/>
  <c r="T149"/>
  <c r="T145" s="1"/>
  <c r="H145"/>
  <c r="H149"/>
  <c r="O21" l="1"/>
  <c r="T21"/>
  <c r="P21"/>
  <c r="L21"/>
  <c r="AG21"/>
  <c r="AC21"/>
  <c r="Y21"/>
  <c r="AK21"/>
  <c r="Q21"/>
  <c r="M21"/>
  <c r="AH21"/>
  <c r="AD21"/>
  <c r="Z21"/>
  <c r="AL21"/>
  <c r="S21"/>
  <c r="AB21"/>
  <c r="U21"/>
  <c r="R21"/>
  <c r="N21"/>
  <c r="AI21"/>
  <c r="AE21"/>
  <c r="AA21"/>
  <c r="W21"/>
  <c r="AI169"/>
  <c r="AI168"/>
  <c r="AI167"/>
  <c r="AG166"/>
  <c r="AE165"/>
  <c r="AC163"/>
  <c r="K99"/>
  <c r="X99" s="1"/>
  <c r="K100"/>
  <c r="X100" s="1"/>
  <c r="K95"/>
  <c r="X95" s="1"/>
  <c r="K96"/>
  <c r="X96" s="1"/>
  <c r="K97"/>
  <c r="X97" s="1"/>
  <c r="K98"/>
  <c r="X98" s="1"/>
  <c r="K94"/>
  <c r="X94" s="1"/>
  <c r="K93"/>
  <c r="X93" s="1"/>
  <c r="K89"/>
  <c r="X89" s="1"/>
  <c r="K90"/>
  <c r="X90" s="1"/>
  <c r="K91"/>
  <c r="X91" s="1"/>
  <c r="K92"/>
  <c r="X92" s="1"/>
  <c r="K83"/>
  <c r="X83" s="1"/>
  <c r="K84"/>
  <c r="X84" s="1"/>
  <c r="K85"/>
  <c r="X85" s="1"/>
  <c r="K87"/>
  <c r="X87" s="1"/>
  <c r="K88"/>
  <c r="X88" s="1"/>
  <c r="K79"/>
  <c r="X79" s="1"/>
  <c r="K80"/>
  <c r="X80" s="1"/>
  <c r="K81"/>
  <c r="X81" s="1"/>
  <c r="K82"/>
  <c r="X82" s="1"/>
  <c r="K75"/>
  <c r="X75" s="1"/>
  <c r="K76"/>
  <c r="X76" s="1"/>
  <c r="K77"/>
  <c r="X77" s="1"/>
  <c r="K78"/>
  <c r="X78" s="1"/>
  <c r="K72"/>
  <c r="X72" s="1"/>
  <c r="K73"/>
  <c r="X73" s="1"/>
  <c r="K74"/>
  <c r="X74" s="1"/>
  <c r="K71"/>
  <c r="X71" s="1"/>
  <c r="AK112" l="1"/>
  <c r="AK111" s="1"/>
  <c r="AG112"/>
  <c r="AG111" s="1"/>
  <c r="AE112"/>
  <c r="AE111" s="1"/>
  <c r="AC112"/>
  <c r="AC111" s="1"/>
  <c r="K112"/>
  <c r="AM113"/>
  <c r="AM114"/>
  <c r="AM115"/>
  <c r="AI112"/>
  <c r="AI111" s="1"/>
  <c r="N114"/>
  <c r="N115"/>
  <c r="N113"/>
  <c r="K111" l="1"/>
  <c r="X112"/>
  <c r="AM112"/>
  <c r="N112"/>
  <c r="N111" l="1"/>
  <c r="X111"/>
  <c r="AM166" l="1"/>
  <c r="AM165"/>
  <c r="AM163"/>
  <c r="AM164"/>
  <c r="AM162"/>
  <c r="AG159"/>
  <c r="AG158" s="1"/>
  <c r="AG24" s="1"/>
  <c r="AE159"/>
  <c r="AE158" s="1"/>
  <c r="AE24" s="1"/>
  <c r="AC159"/>
  <c r="AC158" s="1"/>
  <c r="AC24" s="1"/>
  <c r="AC18" s="1"/>
  <c r="AK173"/>
  <c r="AM173" s="1"/>
  <c r="AK172"/>
  <c r="AM172" s="1"/>
  <c r="AK171"/>
  <c r="AM171" s="1"/>
  <c r="AM169"/>
  <c r="AM168"/>
  <c r="AM167"/>
  <c r="AM161"/>
  <c r="K161" s="1"/>
  <c r="AE70"/>
  <c r="AK98"/>
  <c r="AM98" s="1"/>
  <c r="AK99"/>
  <c r="AM99" s="1"/>
  <c r="AK100"/>
  <c r="AM100" s="1"/>
  <c r="AK93"/>
  <c r="AM93" s="1"/>
  <c r="AK94"/>
  <c r="AM94" s="1"/>
  <c r="AK95"/>
  <c r="AM95" s="1"/>
  <c r="AK96"/>
  <c r="AM96" s="1"/>
  <c r="AK97"/>
  <c r="AM97" s="1"/>
  <c r="AK91"/>
  <c r="AM91" s="1"/>
  <c r="AK92"/>
  <c r="AM92" s="1"/>
  <c r="AK90"/>
  <c r="AI86"/>
  <c r="AM86" s="1"/>
  <c r="AI87"/>
  <c r="AM87" s="1"/>
  <c r="AI88"/>
  <c r="AM88" s="1"/>
  <c r="AI89"/>
  <c r="AM89" s="1"/>
  <c r="AI83"/>
  <c r="AM83" s="1"/>
  <c r="AI84"/>
  <c r="AM84" s="1"/>
  <c r="AI85"/>
  <c r="AM85" s="1"/>
  <c r="AI81"/>
  <c r="AM81" s="1"/>
  <c r="AI82"/>
  <c r="AM82" s="1"/>
  <c r="AI80"/>
  <c r="AM80" s="1"/>
  <c r="AG79"/>
  <c r="AM79" s="1"/>
  <c r="AC77"/>
  <c r="AM77" s="1"/>
  <c r="AC78"/>
  <c r="AM78" s="1"/>
  <c r="AC72"/>
  <c r="AM72" s="1"/>
  <c r="AC73"/>
  <c r="AM73" s="1"/>
  <c r="AC74"/>
  <c r="AM74" s="1"/>
  <c r="AC75"/>
  <c r="AM75" s="1"/>
  <c r="AC76"/>
  <c r="AM76" s="1"/>
  <c r="K70"/>
  <c r="AM150"/>
  <c r="AM149" s="1"/>
  <c r="O63"/>
  <c r="K150"/>
  <c r="X150" s="1"/>
  <c r="AL153"/>
  <c r="AL152" s="1"/>
  <c r="J19"/>
  <c r="O19"/>
  <c r="P19"/>
  <c r="Q19"/>
  <c r="R19"/>
  <c r="S19"/>
  <c r="T19"/>
  <c r="U19"/>
  <c r="V19"/>
  <c r="Y19"/>
  <c r="Z19"/>
  <c r="AA19"/>
  <c r="AB19"/>
  <c r="AC19"/>
  <c r="AD19"/>
  <c r="AH19"/>
  <c r="AK19"/>
  <c r="AL19"/>
  <c r="AN19"/>
  <c r="J152"/>
  <c r="K152"/>
  <c r="X152" s="1"/>
  <c r="L152"/>
  <c r="M152"/>
  <c r="N152"/>
  <c r="O152"/>
  <c r="P152"/>
  <c r="Q152"/>
  <c r="R152"/>
  <c r="S152"/>
  <c r="T152"/>
  <c r="U152"/>
  <c r="V152"/>
  <c r="W152"/>
  <c r="Y152"/>
  <c r="Z152"/>
  <c r="AA152"/>
  <c r="AB152"/>
  <c r="AC152"/>
  <c r="AD152"/>
  <c r="AG152"/>
  <c r="AH152"/>
  <c r="AK152"/>
  <c r="AM152"/>
  <c r="AM145" l="1"/>
  <c r="AM21"/>
  <c r="X161"/>
  <c r="K149"/>
  <c r="AK70"/>
  <c r="AK159"/>
  <c r="AK158" s="1"/>
  <c r="AK24" s="1"/>
  <c r="AK18" s="1"/>
  <c r="AI70"/>
  <c r="AG70"/>
  <c r="K158"/>
  <c r="X158" s="1"/>
  <c r="AM90"/>
  <c r="AM170"/>
  <c r="AM159" s="1"/>
  <c r="AM158" s="1"/>
  <c r="AM24" s="1"/>
  <c r="AM18" s="1"/>
  <c r="AI159"/>
  <c r="AI158" s="1"/>
  <c r="AI24" s="1"/>
  <c r="AC71"/>
  <c r="AN152"/>
  <c r="K145" l="1"/>
  <c r="X145" s="1"/>
  <c r="X149"/>
  <c r="K21"/>
  <c r="X21" s="1"/>
  <c r="K24"/>
  <c r="K18" s="1"/>
  <c r="X159"/>
  <c r="X24" s="1"/>
  <c r="X18" s="1"/>
  <c r="X69"/>
  <c r="AC70"/>
  <c r="AM71"/>
  <c r="AM70" s="1"/>
  <c r="AN20"/>
</calcChain>
</file>

<file path=xl/sharedStrings.xml><?xml version="1.0" encoding="utf-8"?>
<sst xmlns="http://schemas.openxmlformats.org/spreadsheetml/2006/main" count="1101" uniqueCount="265">
  <si>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</si>
  <si>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</si>
  <si>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</si>
  <si>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</si>
  <si>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</si>
  <si>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</si>
  <si>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</si>
  <si>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</si>
  <si>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</si>
  <si>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</si>
  <si>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</si>
  <si>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</si>
  <si>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</si>
  <si>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</si>
  <si>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</si>
  <si>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</si>
  <si>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</si>
  <si>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</si>
  <si>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</si>
  <si>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</si>
  <si>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</si>
  <si>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</si>
  <si>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</si>
  <si>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</si>
  <si>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</si>
  <si>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</si>
  <si>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</si>
  <si>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</si>
  <si>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</si>
  <si>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</si>
  <si>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</si>
  <si>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</si>
  <si>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</si>
  <si>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</si>
  <si>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</si>
  <si>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</si>
  <si>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</si>
  <si>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…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</si>
  <si>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</si>
  <si>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</si>
  <si>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</si>
  <si>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</si>
  <si>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</si>
  <si>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</si>
  <si>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</si>
  <si>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</si>
  <si>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</si>
  <si>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</si>
  <si>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</si>
  <si>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</si>
  <si>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</si>
  <si>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</si>
  <si>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</si>
  <si>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</si>
  <si>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</si>
  <si>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</si>
  <si>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</si>
  <si>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</si>
  <si>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</si>
  <si>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</si>
  <si>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</si>
  <si>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</si>
  <si>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</si>
  <si>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</si>
  <si>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</si>
  <si>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</si>
  <si>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</si>
  <si>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</si>
  <si>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</si>
  <si>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</si>
  <si>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</si>
  <si>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</si>
  <si>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</si>
  <si>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</si>
  <si>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</si>
  <si>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</si>
  <si>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</si>
  <si>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</si>
  <si>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</si>
  <si>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</si>
  <si>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</si>
  <si>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</si>
  <si>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</si>
  <si>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</si>
  <si>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</si>
  <si>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</si>
  <si>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</si>
  <si>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</si>
  <si>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</si>
  <si>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</si>
  <si>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</si>
  <si>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</si>
  <si>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</si>
  <si>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</si>
  <si>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</si>
  <si>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</si>
  <si>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</si>
  <si>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</si>
  <si>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</si>
  <si>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</si>
  <si>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</si>
  <si>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</si>
  <si>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</si>
  <si>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</si>
  <si>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</si>
  <si>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</si>
  <si>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29.6</t>
  </si>
  <si>
    <t>29.5</t>
  </si>
  <si>
    <t>29.4</t>
  </si>
  <si>
    <t>29.3</t>
  </si>
  <si>
    <t>29.2</t>
  </si>
  <si>
    <t>29.1</t>
  </si>
  <si>
    <t xml:space="preserve">
Предложение по корректировке утвержденного плана </t>
  </si>
  <si>
    <t xml:space="preserve">
План
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</si>
  <si>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</si>
  <si>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</si>
  <si>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</si>
  <si>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</si>
  <si>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</si>
  <si>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</si>
  <si>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</si>
  <si>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</si>
  <si>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</si>
  <si>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</si>
  <si>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</si>
  <si>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</si>
  <si>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</si>
  <si>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</si>
  <si>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</si>
  <si>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</si>
  <si>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</si>
  <si>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</si>
  <si>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</si>
  <si>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</si>
  <si>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</si>
  <si>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</si>
  <si>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</si>
  <si>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</si>
  <si>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</si>
  <si>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</si>
  <si>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</si>
  <si>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3. План освоения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</si>
  <si>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</si>
  <si>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</si>
  <si>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3</t>
  </si>
  <si>
    <t>Год раскрытия информации: 2019год</t>
  </si>
  <si>
    <t>год 2020</t>
  </si>
  <si>
    <t>год 2021</t>
  </si>
  <si>
    <t>год 2022</t>
  </si>
  <si>
    <t>год 2023</t>
  </si>
  <si>
    <t>год 2024</t>
  </si>
  <si>
    <t>29.7</t>
  </si>
  <si>
    <t>29.8</t>
  </si>
  <si>
    <t>29.10</t>
  </si>
  <si>
    <t>29.11</t>
  </si>
  <si>
    <t xml:space="preserve">Фактический объем освоения капитальных вложений на 01.01. 2019 года 
(, млн рублей 
(без НДС) </t>
  </si>
  <si>
    <t xml:space="preserve">План на 01.01. 2019 года </t>
  </si>
  <si>
    <t xml:space="preserve">План 
на 01.01. 2020года </t>
  </si>
  <si>
    <t xml:space="preserve">Предложение по корректировке утвержденного плана 
на 01.01. 2020 года </t>
  </si>
  <si>
    <t>Освоение капитальных вложений 2019 года  в прогнозных ценах соответствующих лет, млн рублей (без НДС)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</si>
  <si>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</si>
  <si>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П</t>
  </si>
  <si>
    <t xml:space="preserve">
 план</t>
  </si>
  <si>
    <t xml:space="preserve">
план</t>
  </si>
  <si>
    <t xml:space="preserve">
Уплан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</si>
  <si>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</si>
  <si>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</si>
  <si>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</si>
  <si>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</si>
  <si>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</si>
  <si>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</si>
  <si>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</si>
  <si>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</si>
  <si>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</si>
  <si>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</si>
  <si>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</si>
  <si>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</si>
  <si>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</si>
  <si>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</si>
  <si>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</si>
  <si>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</si>
  <si>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</si>
  <si>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</si>
  <si>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</si>
  <si>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</si>
  <si>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</si>
  <si>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</si>
  <si>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</si>
  <si>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</si>
  <si>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</si>
  <si>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</si>
  <si>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</si>
  <si>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</si>
  <si>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74-4-4 -100 кВА с заменой   на КТП с трансформатором  ТМГ 10/0.4 100 кВА в с.Голуха.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</si>
  <si>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</si>
  <si>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</si>
  <si>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</si>
  <si>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</si>
  <si>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</si>
  <si>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</si>
  <si>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</si>
  <si>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</si>
  <si>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</si>
  <si>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</si>
  <si>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</si>
  <si>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</si>
  <si>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</si>
  <si>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</si>
  <si>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</si>
  <si>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</si>
  <si>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</si>
  <si>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</si>
  <si>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</si>
  <si>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</si>
  <si>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</si>
  <si>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</si>
  <si>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</si>
  <si>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</si>
  <si>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</si>
  <si>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</si>
  <si>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</si>
  <si>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</si>
  <si>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</si>
  <si>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</si>
  <si>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</si>
  <si>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</si>
  <si>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</si>
  <si>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</si>
  <si>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</si>
  <si>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</si>
  <si>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</si>
  <si>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</si>
  <si>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</si>
  <si>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</si>
  <si>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</si>
  <si>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</si>
  <si>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</si>
  <si>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</si>
  <si>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</si>
  <si>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</si>
  <si>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</si>
  <si>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</si>
  <si>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</si>
  <si>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</si>
  <si>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</si>
  <si>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</si>
  <si>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</si>
  <si>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</si>
  <si>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</si>
  <si>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</si>
  <si>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</si>
  <si>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</si>
  <si>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</si>
  <si>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</si>
  <si>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</si>
  <si>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</si>
  <si>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</si>
  <si>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</si>
  <si>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</si>
  <si>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</si>
  <si>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</si>
  <si>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С</t>
  </si>
  <si>
    <t>J_ZSK_48_Э</t>
  </si>
  <si>
    <t>Приобретение объектов электросетевого хозяйства*</t>
  </si>
  <si>
    <t>* объект не облагается НДС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</si>
</sst>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3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3" applyNumberFormat="0" applyAlignment="0" applyProtection="0"/>
    <xf numFmtId="0" fontId="17" fillId="22" borderId="14" applyNumberFormat="0" applyAlignment="0" applyProtection="0"/>
    <xf numFmtId="0" fontId="18" fillId="22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3" borderId="19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6" fillId="0" borderId="0"/>
    <xf numFmtId="0" fontId="2" fillId="0" borderId="0"/>
    <xf numFmtId="0" fontId="26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2" fillId="2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9" fillId="0" borderId="0" xfId="0" applyFont="1" applyFill="1" applyAlignment="1"/>
    <xf numFmtId="0" fontId="9" fillId="2" borderId="0" xfId="0" applyFont="1" applyFill="1" applyAlignment="1"/>
    <xf numFmtId="0" fontId="10" fillId="0" borderId="0" xfId="0" applyFont="1" applyFill="1" applyAlignment="1"/>
    <xf numFmtId="0" fontId="10" fillId="2" borderId="0" xfId="0" applyFont="1" applyFill="1" applyAlignment="1"/>
    <xf numFmtId="0" fontId="10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0" borderId="0" xfId="3" applyFont="1" applyAlignment="1">
      <alignment horizontal="right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vertical="top"/>
    </xf>
    <xf numFmtId="0" fontId="11" fillId="0" borderId="0" xfId="1" applyFont="1" applyAlignment="1">
      <alignment vertical="center"/>
    </xf>
    <xf numFmtId="0" fontId="11" fillId="2" borderId="0" xfId="1" applyFont="1" applyFill="1" applyAlignment="1">
      <alignment vertical="center"/>
    </xf>
    <xf numFmtId="0" fontId="9" fillId="0" borderId="0" xfId="3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/>
    <xf numFmtId="0" fontId="2" fillId="2" borderId="2" xfId="2" applyFont="1" applyFill="1" applyBorder="1" applyAlignment="1">
      <alignment horizontal="left" vertical="center" wrapText="1"/>
    </xf>
    <xf numFmtId="49" fontId="4" fillId="27" borderId="1" xfId="1" applyNumberFormat="1" applyFont="1" applyFill="1" applyBorder="1" applyAlignment="1">
      <alignment horizontal="center" vertical="center"/>
    </xf>
    <xf numFmtId="0" fontId="4" fillId="27" borderId="1" xfId="1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center"/>
    </xf>
    <xf numFmtId="165" fontId="2" fillId="27" borderId="1" xfId="0" applyNumberFormat="1" applyFont="1" applyFill="1" applyBorder="1" applyAlignment="1">
      <alignment horizontal="center" vertical="center"/>
    </xf>
    <xf numFmtId="0" fontId="2" fillId="27" borderId="0" xfId="0" applyFont="1" applyFill="1"/>
    <xf numFmtId="0" fontId="2" fillId="27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65" fontId="2" fillId="28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V177"/>
  <sheetViews>
    <sheetView tabSelected="1" topLeftCell="A13" zoomScale="60" zoomScaleNormal="60" zoomScaleSheetLayoutView="80" workbookViewId="0">
      <pane xSplit="2" ySplit="7" topLeftCell="C161" activePane="bottomRight" state="frozen"/>
      <selection activeCell="A13" sqref="A13"/>
      <selection pane="topRight" activeCell="C13" sqref="C13"/>
      <selection pane="bottomLeft" activeCell="A20" sqref="A20"/>
      <selection pane="bottomRight" activeCell="A79" sqref="A79:XFD79"/>
    </sheetView>
  </sheetViews>
  <sheetFormatPr defaultRowHeight="15.75"/>
  <cols>
    <col min="1" max="1" width="10.875" style="1" customWidth="1"/>
    <col min="2" max="2" width="36.875" style="1" bestFit="1" customWidth="1"/>
    <col min="3" max="3" width="13.25" style="1" customWidth="1"/>
    <col min="4" max="4" width="7.625" style="4" customWidth="1"/>
    <col min="5" max="5" width="7.25" style="2" customWidth="1"/>
    <col min="6" max="6" width="13" style="2" customWidth="1"/>
    <col min="7" max="7" width="14.375" style="2" customWidth="1"/>
    <col min="8" max="8" width="16" style="1" customWidth="1"/>
    <col min="9" max="10" width="19" style="1" customWidth="1"/>
    <col min="11" max="11" width="8.375" style="2" customWidth="1"/>
    <col min="12" max="12" width="7.5" style="3" customWidth="1"/>
    <col min="13" max="13" width="9.5" style="3" customWidth="1"/>
    <col min="14" max="14" width="8.75" style="2" customWidth="1"/>
    <col min="15" max="15" width="9.25" style="3" customWidth="1"/>
    <col min="16" max="16" width="7" style="2" customWidth="1"/>
    <col min="17" max="20" width="9.25" style="3" customWidth="1"/>
    <col min="21" max="21" width="11.25" style="2" customWidth="1"/>
    <col min="22" max="22" width="12.375" style="3" customWidth="1"/>
    <col min="23" max="23" width="11.75" style="2" customWidth="1"/>
    <col min="24" max="24" width="12.25" style="2" customWidth="1"/>
    <col min="25" max="25" width="13.75" style="2" customWidth="1"/>
    <col min="26" max="26" width="15.375" style="3" customWidth="1"/>
    <col min="27" max="27" width="14.125" style="3" customWidth="1"/>
    <col min="28" max="28" width="15.875" style="3" customWidth="1"/>
    <col min="29" max="40" width="16.625" style="3" customWidth="1"/>
    <col min="41" max="41" width="19.5" style="3" customWidth="1"/>
    <col min="42" max="42" width="7.25" style="2" customWidth="1"/>
    <col min="43" max="43" width="9.875" style="2" customWidth="1"/>
    <col min="44" max="44" width="7.125" style="2" customWidth="1"/>
    <col min="45" max="45" width="6" style="2" customWidth="1"/>
    <col min="46" max="46" width="8.375" style="2" customWidth="1"/>
    <col min="47" max="47" width="5.625" style="2" customWidth="1"/>
    <col min="48" max="48" width="7.375" style="2" customWidth="1"/>
    <col min="49" max="49" width="10" style="2" customWidth="1"/>
    <col min="50" max="50" width="7.875" style="2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>
      <c r="A1" s="3"/>
      <c r="B1" s="3"/>
      <c r="C1" s="3"/>
      <c r="H1" s="3"/>
      <c r="I1" s="3"/>
      <c r="J1" s="3"/>
      <c r="AO1" s="50" t="s">
        <v>144</v>
      </c>
    </row>
    <row r="2" spans="1:74" ht="18.75">
      <c r="A2" s="3"/>
      <c r="B2" s="3"/>
      <c r="C2" s="3"/>
      <c r="H2" s="3"/>
      <c r="I2" s="3"/>
      <c r="J2" s="3"/>
      <c r="AO2" s="45" t="s">
        <v>143</v>
      </c>
    </row>
    <row r="3" spans="1:74" ht="18.75">
      <c r="A3" s="3"/>
      <c r="B3" s="3"/>
      <c r="C3" s="3"/>
      <c r="H3" s="3"/>
      <c r="I3" s="3"/>
      <c r="J3" s="3"/>
      <c r="AN3" s="1"/>
      <c r="AO3" s="45" t="s">
        <v>142</v>
      </c>
    </row>
    <row r="4" spans="1:74" ht="18.75">
      <c r="A4" s="96" t="s">
        <v>141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</row>
    <row r="5" spans="1:74" ht="18.75">
      <c r="A5" s="43"/>
      <c r="B5" s="43"/>
      <c r="C5" s="43"/>
      <c r="D5" s="42"/>
      <c r="E5" s="44"/>
      <c r="F5" s="44"/>
      <c r="G5" s="44"/>
      <c r="H5" s="43"/>
      <c r="I5" s="43"/>
      <c r="J5" s="43"/>
      <c r="K5" s="44"/>
      <c r="L5" s="43"/>
      <c r="M5" s="43"/>
      <c r="N5" s="44"/>
      <c r="O5" s="43"/>
      <c r="P5" s="44"/>
      <c r="Q5" s="43"/>
      <c r="R5" s="43"/>
      <c r="S5" s="43"/>
      <c r="T5" s="43"/>
      <c r="U5" s="44"/>
      <c r="V5" s="43"/>
      <c r="W5" s="44"/>
      <c r="X5" s="44"/>
      <c r="Y5" s="44"/>
      <c r="Z5" s="43"/>
      <c r="AA5" s="43"/>
      <c r="AB5" s="43"/>
      <c r="AC5" s="43"/>
      <c r="AD5" s="43"/>
      <c r="AE5" s="52"/>
      <c r="AF5" s="52"/>
      <c r="AG5" s="43"/>
      <c r="AH5" s="43"/>
      <c r="AI5" s="52"/>
      <c r="AJ5" s="52"/>
      <c r="AK5" s="43"/>
      <c r="AL5" s="43"/>
      <c r="AM5" s="43"/>
      <c r="AN5" s="43"/>
      <c r="AO5" s="43"/>
      <c r="AP5" s="42"/>
      <c r="AQ5" s="42"/>
      <c r="AR5" s="42"/>
      <c r="AS5" s="42"/>
      <c r="AT5" s="42"/>
      <c r="AU5" s="42"/>
      <c r="AV5" s="42"/>
      <c r="AW5" s="42"/>
      <c r="AX5" s="42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</row>
    <row r="6" spans="1:74" ht="18.75">
      <c r="A6" s="105" t="s">
        <v>140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49"/>
      <c r="AQ6" s="49"/>
      <c r="AR6" s="49"/>
      <c r="AS6" s="49"/>
      <c r="AT6" s="49"/>
      <c r="AU6" s="49"/>
      <c r="AV6" s="49"/>
      <c r="AW6" s="49"/>
      <c r="AX6" s="49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</row>
    <row r="7" spans="1:74">
      <c r="A7" s="106" t="s">
        <v>139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47"/>
      <c r="AQ7" s="47"/>
      <c r="AR7" s="47"/>
      <c r="AS7" s="47"/>
      <c r="AT7" s="47"/>
      <c r="AU7" s="47"/>
      <c r="AV7" s="47"/>
      <c r="AW7" s="47"/>
      <c r="AX7" s="47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</row>
    <row r="8" spans="1:74" ht="18.75">
      <c r="A8" s="3"/>
      <c r="B8" s="3"/>
      <c r="C8" s="3"/>
      <c r="H8" s="3"/>
      <c r="I8" s="3"/>
      <c r="J8" s="3"/>
      <c r="AN8" s="45"/>
    </row>
    <row r="9" spans="1:74" ht="18.75">
      <c r="A9" s="97" t="s">
        <v>145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42"/>
      <c r="AQ9" s="42"/>
      <c r="AR9" s="42"/>
      <c r="AS9" s="42"/>
      <c r="AT9" s="42"/>
      <c r="AU9" s="42"/>
      <c r="AV9" s="42"/>
      <c r="AW9" s="42"/>
      <c r="AX9" s="42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</row>
    <row r="10" spans="1:74" ht="18.75">
      <c r="A10" s="43"/>
      <c r="B10" s="43"/>
      <c r="C10" s="43"/>
      <c r="D10" s="42"/>
      <c r="E10" s="44"/>
      <c r="F10" s="44"/>
      <c r="G10" s="44"/>
      <c r="H10" s="43"/>
      <c r="I10" s="43"/>
      <c r="J10" s="43"/>
      <c r="K10" s="44"/>
      <c r="L10" s="43"/>
      <c r="M10" s="43"/>
      <c r="N10" s="44"/>
      <c r="O10" s="43"/>
      <c r="P10" s="44"/>
      <c r="Q10" s="43"/>
      <c r="R10" s="43"/>
      <c r="S10" s="43"/>
      <c r="T10" s="43"/>
      <c r="U10" s="44"/>
      <c r="V10" s="43"/>
      <c r="W10" s="44"/>
      <c r="X10" s="44"/>
      <c r="Y10" s="44"/>
      <c r="Z10" s="43"/>
      <c r="AA10" s="43"/>
      <c r="AB10" s="43"/>
      <c r="AC10" s="43"/>
      <c r="AD10" s="43"/>
      <c r="AE10" s="52"/>
      <c r="AF10" s="52"/>
      <c r="AG10" s="43"/>
      <c r="AH10" s="43"/>
      <c r="AI10" s="52"/>
      <c r="AJ10" s="52"/>
      <c r="AK10" s="43"/>
      <c r="AL10" s="43"/>
      <c r="AM10" s="43"/>
      <c r="AN10" s="43"/>
      <c r="AO10" s="43"/>
      <c r="AP10" s="42"/>
      <c r="AQ10" s="42"/>
      <c r="AR10" s="42"/>
      <c r="AS10" s="42"/>
      <c r="AT10" s="42"/>
      <c r="AU10" s="42"/>
      <c r="AV10" s="42"/>
      <c r="AW10" s="42"/>
      <c r="AX10" s="42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</row>
    <row r="11" spans="1:74" ht="18.75">
      <c r="A11" s="97" t="s">
        <v>206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40"/>
      <c r="AQ11" s="40"/>
      <c r="AR11" s="40"/>
      <c r="AS11" s="40"/>
      <c r="AT11" s="40"/>
      <c r="AU11" s="40"/>
      <c r="AV11" s="40"/>
      <c r="AW11" s="40"/>
      <c r="AX11" s="40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</row>
    <row r="12" spans="1:74">
      <c r="A12" s="82" t="s">
        <v>138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4"/>
      <c r="AQ12" s="4"/>
      <c r="AR12" s="4"/>
      <c r="AS12" s="4"/>
      <c r="AT12" s="4"/>
      <c r="AU12" s="4"/>
      <c r="AV12" s="4"/>
      <c r="AW12" s="4"/>
      <c r="AX12" s="4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</row>
    <row r="13" spans="1:74" ht="15.75" customHeight="1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37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74" ht="72.75" customHeight="1">
      <c r="A14" s="99" t="s">
        <v>137</v>
      </c>
      <c r="B14" s="99" t="s">
        <v>136</v>
      </c>
      <c r="C14" s="99" t="s">
        <v>135</v>
      </c>
      <c r="D14" s="88" t="s">
        <v>134</v>
      </c>
      <c r="E14" s="89" t="s">
        <v>133</v>
      </c>
      <c r="F14" s="84" t="s">
        <v>132</v>
      </c>
      <c r="G14" s="84"/>
      <c r="H14" s="98" t="s">
        <v>131</v>
      </c>
      <c r="I14" s="98"/>
      <c r="J14" s="93" t="s">
        <v>155</v>
      </c>
      <c r="K14" s="90" t="s">
        <v>130</v>
      </c>
      <c r="L14" s="91"/>
      <c r="M14" s="91"/>
      <c r="N14" s="91"/>
      <c r="O14" s="91"/>
      <c r="P14" s="91"/>
      <c r="Q14" s="91"/>
      <c r="R14" s="91"/>
      <c r="S14" s="91"/>
      <c r="T14" s="92"/>
      <c r="U14" s="85" t="s">
        <v>129</v>
      </c>
      <c r="V14" s="86"/>
      <c r="W14" s="86"/>
      <c r="X14" s="86"/>
      <c r="Y14" s="86"/>
      <c r="Z14" s="87"/>
      <c r="AA14" s="101" t="s">
        <v>159</v>
      </c>
      <c r="AB14" s="102"/>
      <c r="AC14" s="90" t="s">
        <v>128</v>
      </c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107" t="s">
        <v>127</v>
      </c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74" ht="66" customHeight="1">
      <c r="A15" s="99"/>
      <c r="B15" s="99"/>
      <c r="C15" s="99"/>
      <c r="D15" s="88"/>
      <c r="E15" s="89"/>
      <c r="F15" s="84"/>
      <c r="G15" s="84"/>
      <c r="H15" s="98"/>
      <c r="I15" s="98"/>
      <c r="J15" s="94"/>
      <c r="K15" s="90" t="s">
        <v>123</v>
      </c>
      <c r="L15" s="91"/>
      <c r="M15" s="91"/>
      <c r="N15" s="91"/>
      <c r="O15" s="92"/>
      <c r="P15" s="90" t="s">
        <v>126</v>
      </c>
      <c r="Q15" s="91"/>
      <c r="R15" s="91"/>
      <c r="S15" s="91"/>
      <c r="T15" s="92"/>
      <c r="U15" s="84" t="s">
        <v>156</v>
      </c>
      <c r="V15" s="84"/>
      <c r="W15" s="85" t="s">
        <v>157</v>
      </c>
      <c r="X15" s="87"/>
      <c r="Y15" s="84" t="s">
        <v>158</v>
      </c>
      <c r="Z15" s="84"/>
      <c r="AA15" s="103"/>
      <c r="AB15" s="104"/>
      <c r="AC15" s="83" t="s">
        <v>146</v>
      </c>
      <c r="AD15" s="83"/>
      <c r="AE15" s="83" t="s">
        <v>147</v>
      </c>
      <c r="AF15" s="83"/>
      <c r="AG15" s="83" t="s">
        <v>148</v>
      </c>
      <c r="AH15" s="83"/>
      <c r="AI15" s="83" t="s">
        <v>149</v>
      </c>
      <c r="AJ15" s="83"/>
      <c r="AK15" s="83" t="s">
        <v>150</v>
      </c>
      <c r="AL15" s="83"/>
      <c r="AM15" s="99" t="s">
        <v>125</v>
      </c>
      <c r="AN15" s="98" t="s">
        <v>124</v>
      </c>
      <c r="AO15" s="108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74" ht="135" customHeight="1">
      <c r="A16" s="99"/>
      <c r="B16" s="99"/>
      <c r="C16" s="99"/>
      <c r="D16" s="88"/>
      <c r="E16" s="89"/>
      <c r="F16" s="36" t="s">
        <v>123</v>
      </c>
      <c r="G16" s="36" t="s">
        <v>121</v>
      </c>
      <c r="H16" s="35" t="s">
        <v>122</v>
      </c>
      <c r="I16" s="35" t="s">
        <v>121</v>
      </c>
      <c r="J16" s="95"/>
      <c r="K16" s="32" t="s">
        <v>120</v>
      </c>
      <c r="L16" s="31" t="s">
        <v>119</v>
      </c>
      <c r="M16" s="31" t="s">
        <v>118</v>
      </c>
      <c r="N16" s="34" t="s">
        <v>117</v>
      </c>
      <c r="O16" s="33" t="s">
        <v>116</v>
      </c>
      <c r="P16" s="32" t="s">
        <v>120</v>
      </c>
      <c r="Q16" s="31" t="s">
        <v>119</v>
      </c>
      <c r="R16" s="31" t="s">
        <v>118</v>
      </c>
      <c r="S16" s="33" t="s">
        <v>117</v>
      </c>
      <c r="T16" s="33" t="s">
        <v>116</v>
      </c>
      <c r="U16" s="32" t="s">
        <v>115</v>
      </c>
      <c r="V16" s="31" t="s">
        <v>114</v>
      </c>
      <c r="W16" s="32" t="s">
        <v>115</v>
      </c>
      <c r="X16" s="65" t="s">
        <v>114</v>
      </c>
      <c r="Y16" s="32" t="s">
        <v>115</v>
      </c>
      <c r="Z16" s="31" t="s">
        <v>114</v>
      </c>
      <c r="AA16" s="16" t="s">
        <v>113</v>
      </c>
      <c r="AB16" s="66" t="s">
        <v>112</v>
      </c>
      <c r="AC16" s="55" t="s">
        <v>123</v>
      </c>
      <c r="AD16" s="16" t="s">
        <v>112</v>
      </c>
      <c r="AE16" s="55" t="s">
        <v>162</v>
      </c>
      <c r="AF16" s="53" t="s">
        <v>112</v>
      </c>
      <c r="AG16" s="55" t="s">
        <v>163</v>
      </c>
      <c r="AH16" s="16" t="s">
        <v>112</v>
      </c>
      <c r="AI16" s="55" t="s">
        <v>162</v>
      </c>
      <c r="AJ16" s="53" t="s">
        <v>112</v>
      </c>
      <c r="AK16" s="55" t="s">
        <v>164</v>
      </c>
      <c r="AL16" s="16" t="s">
        <v>112</v>
      </c>
      <c r="AM16" s="99"/>
      <c r="AN16" s="98"/>
      <c r="AO16" s="109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19.5" customHeight="1">
      <c r="A17" s="16">
        <v>1</v>
      </c>
      <c r="B17" s="16">
        <v>2</v>
      </c>
      <c r="C17" s="16">
        <v>3</v>
      </c>
      <c r="D17" s="30">
        <v>4</v>
      </c>
      <c r="E17" s="29">
        <v>5</v>
      </c>
      <c r="F17" s="29">
        <v>6</v>
      </c>
      <c r="G17" s="29">
        <v>7</v>
      </c>
      <c r="H17" s="16">
        <v>8</v>
      </c>
      <c r="I17" s="16">
        <v>9</v>
      </c>
      <c r="J17" s="16">
        <v>10</v>
      </c>
      <c r="K17" s="29">
        <v>11</v>
      </c>
      <c r="L17" s="16">
        <v>12</v>
      </c>
      <c r="M17" s="16">
        <v>13</v>
      </c>
      <c r="N17" s="29">
        <v>14</v>
      </c>
      <c r="O17" s="16">
        <v>15</v>
      </c>
      <c r="P17" s="29">
        <v>16</v>
      </c>
      <c r="Q17" s="16">
        <v>17</v>
      </c>
      <c r="R17" s="16">
        <v>18</v>
      </c>
      <c r="S17" s="16">
        <v>19</v>
      </c>
      <c r="T17" s="16">
        <v>20</v>
      </c>
      <c r="U17" s="29">
        <v>21</v>
      </c>
      <c r="V17" s="16">
        <v>22</v>
      </c>
      <c r="W17" s="29">
        <v>23</v>
      </c>
      <c r="X17" s="64">
        <v>24</v>
      </c>
      <c r="Y17" s="29">
        <v>25</v>
      </c>
      <c r="Z17" s="16">
        <v>26</v>
      </c>
      <c r="AA17" s="16">
        <v>27</v>
      </c>
      <c r="AB17" s="16">
        <v>28</v>
      </c>
      <c r="AC17" s="28" t="s">
        <v>111</v>
      </c>
      <c r="AD17" s="28" t="s">
        <v>110</v>
      </c>
      <c r="AE17" s="28" t="s">
        <v>109</v>
      </c>
      <c r="AF17" s="28" t="s">
        <v>108</v>
      </c>
      <c r="AG17" s="28" t="s">
        <v>107</v>
      </c>
      <c r="AH17" s="28" t="s">
        <v>106</v>
      </c>
      <c r="AI17" s="28" t="s">
        <v>151</v>
      </c>
      <c r="AJ17" s="28" t="s">
        <v>152</v>
      </c>
      <c r="AK17" s="28" t="s">
        <v>153</v>
      </c>
      <c r="AL17" s="28" t="s">
        <v>154</v>
      </c>
      <c r="AM17" s="16">
        <v>30</v>
      </c>
      <c r="AN17" s="16">
        <v>31</v>
      </c>
      <c r="AO17" s="16">
        <v>32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s="21" customFormat="1" ht="31.5">
      <c r="A18" s="25" t="s">
        <v>105</v>
      </c>
      <c r="B18" s="24" t="s">
        <v>104</v>
      </c>
      <c r="C18" s="22" t="s">
        <v>1</v>
      </c>
      <c r="D18" s="22" t="s">
        <v>1</v>
      </c>
      <c r="E18" s="22" t="s">
        <v>1</v>
      </c>
      <c r="F18" s="22" t="s">
        <v>1</v>
      </c>
      <c r="G18" s="22" t="s">
        <v>1</v>
      </c>
      <c r="H18" s="23">
        <f>H20+H21+H24</f>
        <v>3.0620000000000003</v>
      </c>
      <c r="I18" s="23">
        <f>I20+I21+I24</f>
        <v>1.6639999999999999</v>
      </c>
      <c r="J18" s="23">
        <f t="shared" ref="J18:AM18" si="0">J20+J21+J24</f>
        <v>0</v>
      </c>
      <c r="K18" s="23">
        <f t="shared" si="0"/>
        <v>242.04800000000003</v>
      </c>
      <c r="L18" s="23">
        <f t="shared" si="0"/>
        <v>0.61799999999999999</v>
      </c>
      <c r="M18" s="23">
        <f t="shared" si="0"/>
        <v>6.2140000000000004</v>
      </c>
      <c r="N18" s="23">
        <f t="shared" si="0"/>
        <v>191.64499999999998</v>
      </c>
      <c r="O18" s="23">
        <f t="shared" si="0"/>
        <v>0</v>
      </c>
      <c r="P18" s="23">
        <f t="shared" si="0"/>
        <v>9.9359999999999999</v>
      </c>
      <c r="Q18" s="23">
        <f t="shared" si="0"/>
        <v>0.26800000000000002</v>
      </c>
      <c r="R18" s="23">
        <f t="shared" si="0"/>
        <v>1.8639999999999999</v>
      </c>
      <c r="S18" s="23">
        <f t="shared" si="0"/>
        <v>6.6539999999999999</v>
      </c>
      <c r="T18" s="23">
        <f t="shared" si="0"/>
        <v>1.1499999999999999</v>
      </c>
      <c r="U18" s="23">
        <f t="shared" si="0"/>
        <v>0.93500000000000005</v>
      </c>
      <c r="V18" s="23">
        <f t="shared" si="0"/>
        <v>8.7859999999999996</v>
      </c>
      <c r="W18" s="23">
        <f t="shared" si="0"/>
        <v>2.4280000000000004</v>
      </c>
      <c r="X18" s="23">
        <f t="shared" si="0"/>
        <v>242.04800000000003</v>
      </c>
      <c r="Y18" s="23">
        <f t="shared" si="0"/>
        <v>0</v>
      </c>
      <c r="Z18" s="23">
        <f t="shared" si="0"/>
        <v>0</v>
      </c>
      <c r="AA18" s="23">
        <f t="shared" si="0"/>
        <v>4.8599999999999994</v>
      </c>
      <c r="AB18" s="23">
        <f t="shared" si="0"/>
        <v>9.9359999999999999</v>
      </c>
      <c r="AC18" s="81">
        <f t="shared" si="0"/>
        <v>72.72999999999999</v>
      </c>
      <c r="AD18" s="81">
        <f t="shared" si="0"/>
        <v>0</v>
      </c>
      <c r="AE18" s="81">
        <f t="shared" si="0"/>
        <v>43.02</v>
      </c>
      <c r="AF18" s="81">
        <f t="shared" si="0"/>
        <v>0</v>
      </c>
      <c r="AG18" s="81">
        <f t="shared" si="0"/>
        <v>47.173999999999999</v>
      </c>
      <c r="AH18" s="81">
        <f t="shared" si="0"/>
        <v>0</v>
      </c>
      <c r="AI18" s="81">
        <f t="shared" si="0"/>
        <v>38.284999999999997</v>
      </c>
      <c r="AJ18" s="81">
        <f t="shared" si="0"/>
        <v>0</v>
      </c>
      <c r="AK18" s="81">
        <f t="shared" si="0"/>
        <v>35.978000000000002</v>
      </c>
      <c r="AL18" s="81">
        <f t="shared" si="0"/>
        <v>0</v>
      </c>
      <c r="AM18" s="81">
        <f t="shared" si="0"/>
        <v>237.18699999999995</v>
      </c>
      <c r="AN18" s="23">
        <v>0</v>
      </c>
      <c r="AO18" s="22" t="s">
        <v>1</v>
      </c>
    </row>
    <row r="19" spans="1:69" s="2" customFormat="1">
      <c r="A19" s="27" t="s">
        <v>103</v>
      </c>
      <c r="B19" s="26" t="s">
        <v>102</v>
      </c>
      <c r="C19" s="9" t="s">
        <v>1</v>
      </c>
      <c r="D19" s="9" t="s">
        <v>1</v>
      </c>
      <c r="E19" s="9" t="s">
        <v>1</v>
      </c>
      <c r="F19" s="9" t="s">
        <v>1</v>
      </c>
      <c r="G19" s="9" t="s">
        <v>1</v>
      </c>
      <c r="H19" s="9" t="s">
        <v>1</v>
      </c>
      <c r="I19" s="9" t="s">
        <v>1</v>
      </c>
      <c r="J19" s="17">
        <f t="shared" ref="J19:AN19" si="1">J21</f>
        <v>0</v>
      </c>
      <c r="K19" s="17">
        <v>0</v>
      </c>
      <c r="L19" s="17">
        <v>0</v>
      </c>
      <c r="M19" s="17">
        <v>0</v>
      </c>
      <c r="N19" s="17">
        <v>0</v>
      </c>
      <c r="O19" s="17">
        <f t="shared" si="1"/>
        <v>0</v>
      </c>
      <c r="P19" s="17">
        <f t="shared" si="1"/>
        <v>0</v>
      </c>
      <c r="Q19" s="17">
        <f t="shared" si="1"/>
        <v>0</v>
      </c>
      <c r="R19" s="17">
        <f t="shared" si="1"/>
        <v>0</v>
      </c>
      <c r="S19" s="17">
        <f t="shared" si="1"/>
        <v>0</v>
      </c>
      <c r="T19" s="17">
        <f t="shared" si="1"/>
        <v>0</v>
      </c>
      <c r="U19" s="17">
        <f t="shared" si="1"/>
        <v>0</v>
      </c>
      <c r="V19" s="17">
        <f t="shared" si="1"/>
        <v>0</v>
      </c>
      <c r="W19" s="17">
        <v>0</v>
      </c>
      <c r="X19" s="17">
        <f t="shared" ref="X19:X45" si="2">K19</f>
        <v>0</v>
      </c>
      <c r="Y19" s="17">
        <f t="shared" si="1"/>
        <v>0</v>
      </c>
      <c r="Z19" s="17">
        <f t="shared" si="1"/>
        <v>0</v>
      </c>
      <c r="AA19" s="17">
        <f t="shared" si="1"/>
        <v>0</v>
      </c>
      <c r="AB19" s="17">
        <f t="shared" si="1"/>
        <v>0</v>
      </c>
      <c r="AC19" s="17">
        <f t="shared" si="1"/>
        <v>0</v>
      </c>
      <c r="AD19" s="17">
        <f t="shared" si="1"/>
        <v>0</v>
      </c>
      <c r="AE19" s="17">
        <v>0</v>
      </c>
      <c r="AF19" s="17">
        <v>0</v>
      </c>
      <c r="AG19" s="17">
        <v>0</v>
      </c>
      <c r="AH19" s="17">
        <f t="shared" si="1"/>
        <v>0</v>
      </c>
      <c r="AI19" s="17">
        <v>0</v>
      </c>
      <c r="AJ19" s="17">
        <v>0</v>
      </c>
      <c r="AK19" s="17">
        <f t="shared" si="1"/>
        <v>0</v>
      </c>
      <c r="AL19" s="17">
        <f t="shared" si="1"/>
        <v>0</v>
      </c>
      <c r="AM19" s="17">
        <v>0</v>
      </c>
      <c r="AN19" s="17">
        <f t="shared" si="1"/>
        <v>0</v>
      </c>
      <c r="AO19" s="9" t="s">
        <v>1</v>
      </c>
    </row>
    <row r="20" spans="1:69" s="21" customFormat="1" ht="31.5">
      <c r="A20" s="25" t="s">
        <v>101</v>
      </c>
      <c r="B20" s="24" t="s">
        <v>100</v>
      </c>
      <c r="C20" s="22" t="s">
        <v>1</v>
      </c>
      <c r="D20" s="22" t="s">
        <v>1</v>
      </c>
      <c r="E20" s="22" t="s">
        <v>1</v>
      </c>
      <c r="F20" s="22" t="s">
        <v>1</v>
      </c>
      <c r="G20" s="22" t="s">
        <v>1</v>
      </c>
      <c r="H20" s="23">
        <f>H68</f>
        <v>1.8810000000000004</v>
      </c>
      <c r="I20" s="23">
        <f t="shared" ref="I20:AM20" si="3">I68</f>
        <v>1.6639999999999999</v>
      </c>
      <c r="J20" s="23">
        <f t="shared" si="3"/>
        <v>0</v>
      </c>
      <c r="K20" s="23">
        <f t="shared" si="3"/>
        <v>178.39700000000002</v>
      </c>
      <c r="L20" s="23">
        <f t="shared" si="3"/>
        <v>0.26800000000000002</v>
      </c>
      <c r="M20" s="23">
        <f t="shared" si="3"/>
        <v>3.4510000000000001</v>
      </c>
      <c r="N20" s="23">
        <f t="shared" si="3"/>
        <v>174.678</v>
      </c>
      <c r="O20" s="23">
        <f t="shared" si="3"/>
        <v>0</v>
      </c>
      <c r="P20" s="23">
        <f t="shared" si="3"/>
        <v>8.7859999999999996</v>
      </c>
      <c r="Q20" s="23">
        <f t="shared" si="3"/>
        <v>0.26800000000000002</v>
      </c>
      <c r="R20" s="23">
        <f t="shared" si="3"/>
        <v>1.8639999999999999</v>
      </c>
      <c r="S20" s="23">
        <f t="shared" si="3"/>
        <v>6.6539999999999999</v>
      </c>
      <c r="T20" s="23">
        <f t="shared" si="3"/>
        <v>0</v>
      </c>
      <c r="U20" s="23">
        <f t="shared" si="3"/>
        <v>0.93500000000000005</v>
      </c>
      <c r="V20" s="23">
        <f t="shared" si="3"/>
        <v>8.7859999999999996</v>
      </c>
      <c r="W20" s="23">
        <f t="shared" si="3"/>
        <v>1.0100000000000005</v>
      </c>
      <c r="X20" s="23">
        <f t="shared" si="3"/>
        <v>178.39700000000002</v>
      </c>
      <c r="Y20" s="23">
        <f t="shared" si="3"/>
        <v>0</v>
      </c>
      <c r="Z20" s="23">
        <f t="shared" si="3"/>
        <v>0</v>
      </c>
      <c r="AA20" s="23">
        <f t="shared" si="3"/>
        <v>4.8599999999999994</v>
      </c>
      <c r="AB20" s="23">
        <f t="shared" si="3"/>
        <v>8.7859999999999996</v>
      </c>
      <c r="AC20" s="23">
        <f t="shared" si="3"/>
        <v>63.170999999999992</v>
      </c>
      <c r="AD20" s="23">
        <f t="shared" si="3"/>
        <v>0</v>
      </c>
      <c r="AE20" s="23">
        <f t="shared" si="3"/>
        <v>26.27</v>
      </c>
      <c r="AF20" s="23">
        <f t="shared" si="3"/>
        <v>0</v>
      </c>
      <c r="AG20" s="23">
        <f t="shared" si="3"/>
        <v>31.029999999999998</v>
      </c>
      <c r="AH20" s="23">
        <f t="shared" si="3"/>
        <v>0</v>
      </c>
      <c r="AI20" s="23">
        <f t="shared" si="3"/>
        <v>28.070999999999998</v>
      </c>
      <c r="AJ20" s="23">
        <f t="shared" si="3"/>
        <v>0</v>
      </c>
      <c r="AK20" s="23">
        <f t="shared" si="3"/>
        <v>24.995000000000001</v>
      </c>
      <c r="AL20" s="23">
        <f t="shared" si="3"/>
        <v>0</v>
      </c>
      <c r="AM20" s="23">
        <f t="shared" si="3"/>
        <v>173.53699999999998</v>
      </c>
      <c r="AN20" s="23">
        <f t="shared" ref="AN20" si="4">AN104</f>
        <v>0</v>
      </c>
      <c r="AO20" s="22" t="s">
        <v>1</v>
      </c>
    </row>
    <row r="21" spans="1:69" s="21" customFormat="1" ht="63">
      <c r="A21" s="25" t="s">
        <v>99</v>
      </c>
      <c r="B21" s="24" t="s">
        <v>98</v>
      </c>
      <c r="C21" s="22" t="s">
        <v>1</v>
      </c>
      <c r="D21" s="22" t="s">
        <v>1</v>
      </c>
      <c r="E21" s="22" t="s">
        <v>1</v>
      </c>
      <c r="F21" s="22" t="s">
        <v>1</v>
      </c>
      <c r="G21" s="22" t="s">
        <v>1</v>
      </c>
      <c r="H21" s="23">
        <f>H149</f>
        <v>1.181</v>
      </c>
      <c r="I21" s="23">
        <v>0</v>
      </c>
      <c r="J21" s="23">
        <v>0</v>
      </c>
      <c r="K21" s="23">
        <f>K149</f>
        <v>20.079999999999998</v>
      </c>
      <c r="L21" s="23">
        <f t="shared" ref="L21:AN21" si="5">L149</f>
        <v>0.35</v>
      </c>
      <c r="M21" s="23">
        <f t="shared" si="5"/>
        <v>2.7629999999999999</v>
      </c>
      <c r="N21" s="23">
        <f t="shared" si="5"/>
        <v>16.966999999999999</v>
      </c>
      <c r="O21" s="23">
        <f t="shared" si="5"/>
        <v>0</v>
      </c>
      <c r="P21" s="23">
        <f t="shared" si="5"/>
        <v>0</v>
      </c>
      <c r="Q21" s="23">
        <f t="shared" si="5"/>
        <v>0</v>
      </c>
      <c r="R21" s="23">
        <f t="shared" si="5"/>
        <v>0</v>
      </c>
      <c r="S21" s="23">
        <f t="shared" si="5"/>
        <v>0</v>
      </c>
      <c r="T21" s="23">
        <f t="shared" si="5"/>
        <v>0</v>
      </c>
      <c r="U21" s="23">
        <f t="shared" si="5"/>
        <v>0</v>
      </c>
      <c r="V21" s="23">
        <f t="shared" si="5"/>
        <v>0</v>
      </c>
      <c r="W21" s="23">
        <f t="shared" si="5"/>
        <v>1.4179999999999999</v>
      </c>
      <c r="X21" s="23">
        <f t="shared" si="2"/>
        <v>20.079999999999998</v>
      </c>
      <c r="Y21" s="23">
        <f>Y149</f>
        <v>0</v>
      </c>
      <c r="Z21" s="23">
        <f t="shared" si="5"/>
        <v>0</v>
      </c>
      <c r="AA21" s="23">
        <f t="shared" si="5"/>
        <v>0</v>
      </c>
      <c r="AB21" s="23">
        <f t="shared" si="5"/>
        <v>0</v>
      </c>
      <c r="AC21" s="23">
        <f t="shared" si="5"/>
        <v>0</v>
      </c>
      <c r="AD21" s="23">
        <f t="shared" si="5"/>
        <v>0</v>
      </c>
      <c r="AE21" s="23">
        <f t="shared" si="5"/>
        <v>9.08</v>
      </c>
      <c r="AF21" s="23">
        <f t="shared" si="5"/>
        <v>0</v>
      </c>
      <c r="AG21" s="23">
        <f t="shared" si="5"/>
        <v>11</v>
      </c>
      <c r="AH21" s="23">
        <f t="shared" si="5"/>
        <v>0</v>
      </c>
      <c r="AI21" s="23">
        <f t="shared" si="5"/>
        <v>0</v>
      </c>
      <c r="AJ21" s="23">
        <f t="shared" si="5"/>
        <v>0</v>
      </c>
      <c r="AK21" s="23">
        <f>AK149</f>
        <v>0</v>
      </c>
      <c r="AL21" s="23">
        <f t="shared" si="5"/>
        <v>0</v>
      </c>
      <c r="AM21" s="23">
        <f t="shared" si="5"/>
        <v>20.079999999999998</v>
      </c>
      <c r="AN21" s="23">
        <f t="shared" si="5"/>
        <v>0</v>
      </c>
      <c r="AO21" s="22" t="s">
        <v>1</v>
      </c>
    </row>
    <row r="22" spans="1:69" ht="31.5">
      <c r="A22" s="12" t="s">
        <v>97</v>
      </c>
      <c r="B22" s="14" t="s">
        <v>96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7">
        <f t="shared" si="2"/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8" t="s">
        <v>1</v>
      </c>
    </row>
    <row r="23" spans="1:69" ht="47.25">
      <c r="A23" s="12" t="s">
        <v>95</v>
      </c>
      <c r="B23" s="14" t="s">
        <v>94</v>
      </c>
      <c r="C23" s="9" t="s">
        <v>1</v>
      </c>
      <c r="D23" s="9" t="s">
        <v>1</v>
      </c>
      <c r="E23" s="9" t="s">
        <v>1</v>
      </c>
      <c r="F23" s="9" t="s">
        <v>1</v>
      </c>
      <c r="G23" s="9" t="s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7">
        <f t="shared" si="2"/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8" t="s">
        <v>1</v>
      </c>
    </row>
    <row r="24" spans="1:69" s="21" customFormat="1" ht="30" customHeight="1">
      <c r="A24" s="25" t="s">
        <v>93</v>
      </c>
      <c r="B24" s="24" t="s">
        <v>92</v>
      </c>
      <c r="C24" s="22" t="s">
        <v>1</v>
      </c>
      <c r="D24" s="22" t="s">
        <v>1</v>
      </c>
      <c r="E24" s="22" t="s">
        <v>1</v>
      </c>
      <c r="F24" s="22" t="s">
        <v>1</v>
      </c>
      <c r="G24" s="22" t="s">
        <v>1</v>
      </c>
      <c r="H24" s="23">
        <f>H158</f>
        <v>0</v>
      </c>
      <c r="I24" s="23">
        <f>I158</f>
        <v>0</v>
      </c>
      <c r="J24" s="23">
        <v>0</v>
      </c>
      <c r="K24" s="23">
        <f>K159</f>
        <v>43.570999999999998</v>
      </c>
      <c r="L24" s="23">
        <f t="shared" ref="L24:AB24" si="6">L159</f>
        <v>0</v>
      </c>
      <c r="M24" s="23">
        <f t="shared" si="6"/>
        <v>0</v>
      </c>
      <c r="N24" s="23">
        <f t="shared" si="6"/>
        <v>0</v>
      </c>
      <c r="O24" s="23">
        <f t="shared" si="6"/>
        <v>0</v>
      </c>
      <c r="P24" s="23">
        <f t="shared" si="6"/>
        <v>1.1499999999999999</v>
      </c>
      <c r="Q24" s="23">
        <f t="shared" si="6"/>
        <v>0</v>
      </c>
      <c r="R24" s="23">
        <f t="shared" si="6"/>
        <v>0</v>
      </c>
      <c r="S24" s="23">
        <f t="shared" si="6"/>
        <v>0</v>
      </c>
      <c r="T24" s="23">
        <f t="shared" si="6"/>
        <v>1.1499999999999999</v>
      </c>
      <c r="U24" s="23">
        <f t="shared" si="6"/>
        <v>0</v>
      </c>
      <c r="V24" s="23">
        <f t="shared" si="6"/>
        <v>0</v>
      </c>
      <c r="W24" s="23">
        <f t="shared" si="6"/>
        <v>0</v>
      </c>
      <c r="X24" s="23">
        <f t="shared" si="6"/>
        <v>43.570999999999998</v>
      </c>
      <c r="Y24" s="23">
        <f t="shared" si="6"/>
        <v>0</v>
      </c>
      <c r="Z24" s="23">
        <f t="shared" si="6"/>
        <v>0</v>
      </c>
      <c r="AA24" s="23">
        <f t="shared" si="6"/>
        <v>0</v>
      </c>
      <c r="AB24" s="23">
        <f t="shared" si="6"/>
        <v>1.1499999999999999</v>
      </c>
      <c r="AC24" s="23">
        <f>AC158</f>
        <v>9.5589999999999993</v>
      </c>
      <c r="AD24" s="23">
        <v>0</v>
      </c>
      <c r="AE24" s="23">
        <f>AE158</f>
        <v>7.67</v>
      </c>
      <c r="AF24" s="23">
        <v>0</v>
      </c>
      <c r="AG24" s="23">
        <f>AG158</f>
        <v>5.1440000000000001</v>
      </c>
      <c r="AH24" s="23">
        <v>0</v>
      </c>
      <c r="AI24" s="23">
        <f>AI158</f>
        <v>10.214</v>
      </c>
      <c r="AJ24" s="23">
        <v>0</v>
      </c>
      <c r="AK24" s="23">
        <f>AK158</f>
        <v>10.983000000000001</v>
      </c>
      <c r="AL24" s="23">
        <v>0</v>
      </c>
      <c r="AM24" s="23">
        <f>AM158</f>
        <v>43.569999999999993</v>
      </c>
      <c r="AN24" s="23">
        <v>0</v>
      </c>
      <c r="AO24" s="22" t="s">
        <v>1</v>
      </c>
    </row>
    <row r="25" spans="1:69" s="21" customFormat="1">
      <c r="A25" s="25" t="s">
        <v>91</v>
      </c>
      <c r="B25" s="24" t="s">
        <v>90</v>
      </c>
      <c r="C25" s="22" t="s">
        <v>1</v>
      </c>
      <c r="D25" s="22" t="s">
        <v>1</v>
      </c>
      <c r="E25" s="22" t="s">
        <v>1</v>
      </c>
      <c r="F25" s="22" t="s">
        <v>1</v>
      </c>
      <c r="G25" s="22" t="s">
        <v>1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1</v>
      </c>
      <c r="M25" s="22" t="s">
        <v>1</v>
      </c>
      <c r="N25" s="22" t="s">
        <v>1</v>
      </c>
      <c r="O25" s="22" t="s">
        <v>1</v>
      </c>
      <c r="P25" s="22" t="s">
        <v>1</v>
      </c>
      <c r="Q25" s="22" t="s">
        <v>1</v>
      </c>
      <c r="R25" s="22" t="s">
        <v>1</v>
      </c>
      <c r="S25" s="22" t="s">
        <v>1</v>
      </c>
      <c r="T25" s="22" t="s">
        <v>1</v>
      </c>
      <c r="U25" s="22" t="s">
        <v>1</v>
      </c>
      <c r="V25" s="22" t="s">
        <v>1</v>
      </c>
      <c r="W25" s="22" t="s">
        <v>1</v>
      </c>
      <c r="X25" s="17" t="str">
        <f t="shared" si="2"/>
        <v>***</v>
      </c>
      <c r="Y25" s="22" t="s">
        <v>1</v>
      </c>
      <c r="Z25" s="22" t="s">
        <v>1</v>
      </c>
      <c r="AA25" s="22" t="s">
        <v>1</v>
      </c>
      <c r="AB25" s="22" t="s">
        <v>1</v>
      </c>
      <c r="AC25" s="22" t="s">
        <v>1</v>
      </c>
      <c r="AD25" s="22" t="s">
        <v>1</v>
      </c>
      <c r="AE25" s="22"/>
      <c r="AF25" s="22"/>
      <c r="AG25" s="22" t="s">
        <v>1</v>
      </c>
      <c r="AH25" s="22" t="s">
        <v>1</v>
      </c>
      <c r="AI25" s="22"/>
      <c r="AJ25" s="22"/>
      <c r="AK25" s="22" t="s">
        <v>1</v>
      </c>
      <c r="AL25" s="22" t="s">
        <v>1</v>
      </c>
      <c r="AM25" s="22" t="s">
        <v>1</v>
      </c>
      <c r="AN25" s="22" t="s">
        <v>1</v>
      </c>
      <c r="AO25" s="22" t="s">
        <v>1</v>
      </c>
      <c r="AP25" s="2"/>
      <c r="AQ25" s="2"/>
      <c r="AR25" s="2"/>
      <c r="AS25" s="2"/>
      <c r="AT25" s="2"/>
      <c r="AU25" s="2"/>
      <c r="AV25" s="2"/>
      <c r="AW25" s="2"/>
      <c r="AX25" s="2"/>
    </row>
    <row r="26" spans="1:69" ht="31.5">
      <c r="A26" s="12" t="s">
        <v>89</v>
      </c>
      <c r="B26" s="14" t="s">
        <v>88</v>
      </c>
      <c r="C26" s="9" t="s">
        <v>1</v>
      </c>
      <c r="D26" s="9" t="s">
        <v>1</v>
      </c>
      <c r="E26" s="9" t="s">
        <v>1</v>
      </c>
      <c r="F26" s="9" t="s">
        <v>1</v>
      </c>
      <c r="G26" s="9" t="s">
        <v>1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7">
        <f t="shared" si="2"/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8" t="s">
        <v>1</v>
      </c>
    </row>
    <row r="27" spans="1:69" ht="47.25">
      <c r="A27" s="12" t="s">
        <v>87</v>
      </c>
      <c r="B27" s="14" t="s">
        <v>86</v>
      </c>
      <c r="C27" s="9" t="s">
        <v>1</v>
      </c>
      <c r="D27" s="9" t="s">
        <v>1</v>
      </c>
      <c r="E27" s="9" t="s">
        <v>1</v>
      </c>
      <c r="F27" s="9" t="s">
        <v>1</v>
      </c>
      <c r="G27" s="9" t="s">
        <v>1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7">
        <f t="shared" si="2"/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8" t="s">
        <v>1</v>
      </c>
    </row>
    <row r="28" spans="1:69" ht="78.75">
      <c r="A28" s="12" t="s">
        <v>85</v>
      </c>
      <c r="B28" s="14" t="s">
        <v>84</v>
      </c>
      <c r="C28" s="9" t="s">
        <v>1</v>
      </c>
      <c r="D28" s="9" t="s">
        <v>1</v>
      </c>
      <c r="E28" s="9" t="s">
        <v>1</v>
      </c>
      <c r="F28" s="9" t="s">
        <v>1</v>
      </c>
      <c r="G28" s="9" t="s">
        <v>1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7">
        <f t="shared" si="2"/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8" t="s">
        <v>1</v>
      </c>
    </row>
    <row r="29" spans="1:69" ht="78.75">
      <c r="A29" s="12" t="s">
        <v>83</v>
      </c>
      <c r="B29" s="14" t="s">
        <v>82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7">
        <f t="shared" si="2"/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8" t="s">
        <v>1</v>
      </c>
    </row>
    <row r="30" spans="1:69" ht="63">
      <c r="A30" s="12" t="s">
        <v>80</v>
      </c>
      <c r="B30" s="14" t="s">
        <v>81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7">
        <f t="shared" si="2"/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8" t="s">
        <v>1</v>
      </c>
    </row>
    <row r="31" spans="1:69" ht="31.5">
      <c r="A31" s="12" t="s">
        <v>80</v>
      </c>
      <c r="B31" s="15" t="s">
        <v>4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7">
        <f t="shared" si="2"/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8" t="s">
        <v>1</v>
      </c>
    </row>
    <row r="32" spans="1:69" ht="31.5">
      <c r="A32" s="12" t="s">
        <v>80</v>
      </c>
      <c r="B32" s="15" t="s">
        <v>4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7">
        <f t="shared" si="2"/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8" t="s">
        <v>1</v>
      </c>
    </row>
    <row r="33" spans="1:50" ht="47.25">
      <c r="A33" s="12" t="s">
        <v>79</v>
      </c>
      <c r="B33" s="14" t="s">
        <v>78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7">
        <f t="shared" si="2"/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8" t="s">
        <v>1</v>
      </c>
      <c r="AP33" s="1"/>
      <c r="AQ33" s="1"/>
      <c r="AR33" s="1"/>
      <c r="AS33" s="1"/>
      <c r="AT33" s="1"/>
      <c r="AU33" s="1"/>
      <c r="AV33" s="1"/>
      <c r="AW33" s="1"/>
      <c r="AX33" s="1"/>
    </row>
    <row r="34" spans="1:50" ht="78.75">
      <c r="A34" s="12" t="s">
        <v>76</v>
      </c>
      <c r="B34" s="14" t="s">
        <v>77</v>
      </c>
      <c r="C34" s="9" t="s">
        <v>1</v>
      </c>
      <c r="D34" s="9" t="s">
        <v>1</v>
      </c>
      <c r="E34" s="9" t="s">
        <v>1</v>
      </c>
      <c r="F34" s="9" t="s">
        <v>1</v>
      </c>
      <c r="G34" s="9" t="s">
        <v>1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7">
        <f t="shared" si="2"/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8" t="s">
        <v>1</v>
      </c>
      <c r="AP34" s="1"/>
      <c r="AQ34" s="1"/>
      <c r="AR34" s="1"/>
      <c r="AS34" s="1"/>
      <c r="AT34" s="1"/>
      <c r="AU34" s="1"/>
      <c r="AV34" s="1"/>
      <c r="AW34" s="1"/>
      <c r="AX34" s="1"/>
    </row>
    <row r="35" spans="1:50" ht="31.5">
      <c r="A35" s="12" t="s">
        <v>76</v>
      </c>
      <c r="B35" s="15" t="s">
        <v>4</v>
      </c>
      <c r="C35" s="9" t="s">
        <v>1</v>
      </c>
      <c r="D35" s="9" t="s">
        <v>1</v>
      </c>
      <c r="E35" s="9" t="s">
        <v>1</v>
      </c>
      <c r="F35" s="9" t="s">
        <v>1</v>
      </c>
      <c r="G35" s="9" t="s">
        <v>1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7">
        <f t="shared" si="2"/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8" t="s">
        <v>1</v>
      </c>
      <c r="AP35" s="1"/>
      <c r="AQ35" s="1"/>
      <c r="AR35" s="1"/>
      <c r="AS35" s="1"/>
      <c r="AT35" s="1"/>
      <c r="AU35" s="1"/>
      <c r="AV35" s="1"/>
      <c r="AW35" s="1"/>
      <c r="AX35" s="1"/>
    </row>
    <row r="36" spans="1:50" ht="31.5">
      <c r="A36" s="12" t="s">
        <v>76</v>
      </c>
      <c r="B36" s="15" t="s">
        <v>4</v>
      </c>
      <c r="C36" s="9" t="s">
        <v>1</v>
      </c>
      <c r="D36" s="9" t="s">
        <v>1</v>
      </c>
      <c r="E36" s="9" t="s">
        <v>1</v>
      </c>
      <c r="F36" s="9" t="s">
        <v>1</v>
      </c>
      <c r="G36" s="9" t="s">
        <v>1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7">
        <f t="shared" si="2"/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8" t="s">
        <v>1</v>
      </c>
      <c r="AP36" s="1"/>
      <c r="AQ36" s="1"/>
      <c r="AR36" s="1"/>
      <c r="AS36" s="1"/>
      <c r="AT36" s="1"/>
      <c r="AU36" s="1"/>
      <c r="AV36" s="1"/>
      <c r="AW36" s="1"/>
      <c r="AX36" s="1"/>
    </row>
    <row r="37" spans="1:50" ht="47.25">
      <c r="A37" s="12" t="s">
        <v>74</v>
      </c>
      <c r="B37" s="14" t="s">
        <v>75</v>
      </c>
      <c r="C37" s="9" t="s">
        <v>1</v>
      </c>
      <c r="D37" s="9" t="s">
        <v>1</v>
      </c>
      <c r="E37" s="9" t="s">
        <v>1</v>
      </c>
      <c r="F37" s="9" t="s">
        <v>1</v>
      </c>
      <c r="G37" s="9" t="s">
        <v>1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7">
        <f t="shared" si="2"/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8" t="s">
        <v>1</v>
      </c>
      <c r="AP37" s="1"/>
      <c r="AQ37" s="1"/>
      <c r="AR37" s="1"/>
      <c r="AS37" s="1"/>
      <c r="AT37" s="1"/>
      <c r="AU37" s="1"/>
      <c r="AV37" s="1"/>
      <c r="AW37" s="1"/>
      <c r="AX37" s="1"/>
    </row>
    <row r="38" spans="1:50" ht="31.5">
      <c r="A38" s="12" t="s">
        <v>74</v>
      </c>
      <c r="B38" s="15" t="s">
        <v>4</v>
      </c>
      <c r="C38" s="9" t="s">
        <v>1</v>
      </c>
      <c r="D38" s="9" t="s">
        <v>1</v>
      </c>
      <c r="E38" s="9" t="s">
        <v>1</v>
      </c>
      <c r="F38" s="9" t="s">
        <v>1</v>
      </c>
      <c r="G38" s="9" t="s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7">
        <f t="shared" si="2"/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8" t="s">
        <v>1</v>
      </c>
      <c r="AP38" s="1"/>
      <c r="AQ38" s="1"/>
      <c r="AR38" s="1"/>
      <c r="AS38" s="1"/>
      <c r="AT38" s="1"/>
      <c r="AU38" s="1"/>
      <c r="AV38" s="1"/>
      <c r="AW38" s="1"/>
      <c r="AX38" s="1"/>
    </row>
    <row r="39" spans="1:50" ht="31.5">
      <c r="A39" s="12" t="s">
        <v>74</v>
      </c>
      <c r="B39" s="15" t="s">
        <v>4</v>
      </c>
      <c r="C39" s="9" t="s">
        <v>1</v>
      </c>
      <c r="D39" s="9" t="s">
        <v>1</v>
      </c>
      <c r="E39" s="9" t="s">
        <v>1</v>
      </c>
      <c r="F39" s="9" t="s">
        <v>1</v>
      </c>
      <c r="G39" s="9" t="s">
        <v>1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7">
        <f t="shared" si="2"/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8" t="s">
        <v>1</v>
      </c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63">
      <c r="A40" s="12" t="s">
        <v>73</v>
      </c>
      <c r="B40" s="14" t="s">
        <v>72</v>
      </c>
      <c r="C40" s="9" t="s">
        <v>1</v>
      </c>
      <c r="D40" s="9" t="s">
        <v>1</v>
      </c>
      <c r="E40" s="9" t="s">
        <v>1</v>
      </c>
      <c r="F40" s="9" t="s">
        <v>1</v>
      </c>
      <c r="G40" s="9" t="s">
        <v>1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7">
        <f t="shared" si="2"/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8" t="s">
        <v>1</v>
      </c>
      <c r="AP40" s="1"/>
      <c r="AQ40" s="1"/>
      <c r="AR40" s="1"/>
      <c r="AS40" s="1"/>
      <c r="AT40" s="1"/>
      <c r="AU40" s="1"/>
      <c r="AV40" s="1"/>
      <c r="AW40" s="1"/>
      <c r="AX40" s="1"/>
    </row>
    <row r="41" spans="1:50" ht="47.25">
      <c r="A41" s="12" t="s">
        <v>70</v>
      </c>
      <c r="B41" s="14" t="s">
        <v>69</v>
      </c>
      <c r="C41" s="9" t="s">
        <v>1</v>
      </c>
      <c r="D41" s="9" t="s">
        <v>1</v>
      </c>
      <c r="E41" s="9" t="s">
        <v>1</v>
      </c>
      <c r="F41" s="9" t="s">
        <v>1</v>
      </c>
      <c r="G41" s="9" t="s">
        <v>1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7">
        <f t="shared" si="2"/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8" t="s">
        <v>1</v>
      </c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126">
      <c r="A42" s="12" t="s">
        <v>70</v>
      </c>
      <c r="B42" s="14" t="s">
        <v>68</v>
      </c>
      <c r="C42" s="9" t="s">
        <v>1</v>
      </c>
      <c r="D42" s="9" t="s">
        <v>1</v>
      </c>
      <c r="E42" s="9" t="s">
        <v>1</v>
      </c>
      <c r="F42" s="9" t="s">
        <v>1</v>
      </c>
      <c r="G42" s="9" t="s">
        <v>1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7">
        <f t="shared" si="2"/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8" t="s">
        <v>1</v>
      </c>
      <c r="AP42" s="1"/>
      <c r="AQ42" s="1"/>
      <c r="AR42" s="1"/>
      <c r="AS42" s="1"/>
      <c r="AT42" s="1"/>
      <c r="AU42" s="1"/>
      <c r="AV42" s="1"/>
      <c r="AW42" s="1"/>
      <c r="AX42" s="1"/>
    </row>
    <row r="43" spans="1:50" ht="31.5">
      <c r="A43" s="12" t="s">
        <v>70</v>
      </c>
      <c r="B43" s="15" t="s">
        <v>4</v>
      </c>
      <c r="C43" s="9" t="s">
        <v>1</v>
      </c>
      <c r="D43" s="9" t="s">
        <v>1</v>
      </c>
      <c r="E43" s="9" t="s">
        <v>1</v>
      </c>
      <c r="F43" s="9" t="s">
        <v>1</v>
      </c>
      <c r="G43" s="9" t="s">
        <v>1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7">
        <f t="shared" si="2"/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8" t="s">
        <v>1</v>
      </c>
      <c r="AP43" s="1"/>
      <c r="AQ43" s="59"/>
      <c r="AR43" s="1"/>
      <c r="AS43" s="1"/>
      <c r="AT43" s="1"/>
      <c r="AU43" s="1"/>
      <c r="AV43" s="1"/>
      <c r="AW43" s="1"/>
      <c r="AX43" s="1"/>
    </row>
    <row r="44" spans="1:50" ht="31.5">
      <c r="A44" s="12" t="s">
        <v>70</v>
      </c>
      <c r="B44" s="15" t="s">
        <v>4</v>
      </c>
      <c r="C44" s="9" t="s">
        <v>1</v>
      </c>
      <c r="D44" s="9" t="s">
        <v>1</v>
      </c>
      <c r="E44" s="9" t="s">
        <v>1</v>
      </c>
      <c r="F44" s="9" t="s">
        <v>1</v>
      </c>
      <c r="G44" s="9" t="s">
        <v>1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7">
        <f t="shared" si="2"/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8" t="s">
        <v>1</v>
      </c>
      <c r="AP44" s="1"/>
      <c r="AQ44" s="1"/>
      <c r="AR44" s="1"/>
      <c r="AS44" s="1"/>
      <c r="AT44" s="1"/>
      <c r="AU44" s="1"/>
      <c r="AV44" s="1"/>
      <c r="AW44" s="1"/>
      <c r="AX44" s="1"/>
    </row>
    <row r="45" spans="1:50">
      <c r="A45" s="12" t="s">
        <v>37</v>
      </c>
      <c r="B45" s="14" t="s">
        <v>37</v>
      </c>
      <c r="C45" s="9" t="s">
        <v>1</v>
      </c>
      <c r="D45" s="9" t="s">
        <v>1</v>
      </c>
      <c r="E45" s="9" t="s">
        <v>1</v>
      </c>
      <c r="F45" s="9" t="s">
        <v>1</v>
      </c>
      <c r="G45" s="9" t="s">
        <v>1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7">
        <f t="shared" si="2"/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8" t="s">
        <v>1</v>
      </c>
      <c r="AP45" s="1"/>
      <c r="AQ45" s="1"/>
      <c r="AR45" s="1"/>
      <c r="AS45" s="1"/>
      <c r="AT45" s="1"/>
      <c r="AU45" s="1"/>
      <c r="AV45" s="1"/>
      <c r="AW45" s="1"/>
      <c r="AX45" s="1"/>
    </row>
    <row r="46" spans="1:50" ht="110.25">
      <c r="A46" s="12" t="s">
        <v>70</v>
      </c>
      <c r="B46" s="14" t="s">
        <v>67</v>
      </c>
      <c r="C46" s="9" t="s">
        <v>1</v>
      </c>
      <c r="D46" s="9" t="s">
        <v>1</v>
      </c>
      <c r="E46" s="9" t="s">
        <v>1</v>
      </c>
      <c r="F46" s="9" t="s">
        <v>1</v>
      </c>
      <c r="G46" s="9" t="s">
        <v>1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7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8" t="s">
        <v>1</v>
      </c>
      <c r="AP46" s="1"/>
      <c r="AQ46" s="1"/>
      <c r="AR46" s="1"/>
      <c r="AS46" s="1"/>
      <c r="AT46" s="1"/>
      <c r="AU46" s="1"/>
      <c r="AV46" s="1"/>
      <c r="AW46" s="1"/>
      <c r="AX46" s="1"/>
    </row>
    <row r="47" spans="1:50" ht="31.5">
      <c r="A47" s="12" t="s">
        <v>70</v>
      </c>
      <c r="B47" s="15" t="s">
        <v>4</v>
      </c>
      <c r="C47" s="9" t="s">
        <v>1</v>
      </c>
      <c r="D47" s="9" t="s">
        <v>1</v>
      </c>
      <c r="E47" s="9" t="s">
        <v>1</v>
      </c>
      <c r="F47" s="9" t="s">
        <v>1</v>
      </c>
      <c r="G47" s="9" t="s">
        <v>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7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8" t="s">
        <v>1</v>
      </c>
      <c r="AP47" s="1"/>
      <c r="AQ47" s="1"/>
      <c r="AR47" s="1"/>
      <c r="AS47" s="1"/>
      <c r="AT47" s="1"/>
      <c r="AU47" s="1"/>
      <c r="AV47" s="1"/>
      <c r="AW47" s="1"/>
      <c r="AX47" s="1"/>
    </row>
    <row r="48" spans="1:50" ht="31.5">
      <c r="A48" s="12" t="s">
        <v>70</v>
      </c>
      <c r="B48" s="15" t="s">
        <v>4</v>
      </c>
      <c r="C48" s="9" t="s">
        <v>1</v>
      </c>
      <c r="D48" s="9" t="s">
        <v>1</v>
      </c>
      <c r="E48" s="9" t="s">
        <v>1</v>
      </c>
      <c r="F48" s="9" t="s">
        <v>1</v>
      </c>
      <c r="G48" s="9" t="s">
        <v>1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7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8" t="s">
        <v>1</v>
      </c>
      <c r="AP48" s="1"/>
      <c r="AQ48" s="1"/>
      <c r="AR48" s="1"/>
      <c r="AS48" s="1"/>
      <c r="AT48" s="1"/>
      <c r="AU48" s="1"/>
      <c r="AV48" s="1"/>
      <c r="AW48" s="1"/>
      <c r="AX48" s="1"/>
    </row>
    <row r="49" spans="1:50" ht="110.25">
      <c r="A49" s="12" t="s">
        <v>70</v>
      </c>
      <c r="B49" s="14" t="s">
        <v>71</v>
      </c>
      <c r="C49" s="9" t="s">
        <v>1</v>
      </c>
      <c r="D49" s="9" t="s">
        <v>1</v>
      </c>
      <c r="E49" s="9" t="s">
        <v>1</v>
      </c>
      <c r="F49" s="9" t="s">
        <v>1</v>
      </c>
      <c r="G49" s="9" t="s">
        <v>1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7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8" t="s">
        <v>1</v>
      </c>
      <c r="AP49" s="1"/>
      <c r="AQ49" s="1"/>
      <c r="AR49" s="1"/>
      <c r="AS49" s="1"/>
      <c r="AT49" s="1"/>
      <c r="AU49" s="1"/>
      <c r="AV49" s="1"/>
      <c r="AW49" s="1"/>
      <c r="AX49" s="1"/>
    </row>
    <row r="50" spans="1:50" ht="31.5">
      <c r="A50" s="12" t="s">
        <v>70</v>
      </c>
      <c r="B50" s="15" t="s">
        <v>4</v>
      </c>
      <c r="C50" s="9" t="s">
        <v>1</v>
      </c>
      <c r="D50" s="9" t="s">
        <v>1</v>
      </c>
      <c r="E50" s="9" t="s">
        <v>1</v>
      </c>
      <c r="F50" s="9" t="s">
        <v>1</v>
      </c>
      <c r="G50" s="9" t="s">
        <v>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7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8" t="s">
        <v>1</v>
      </c>
      <c r="AP50" s="1"/>
      <c r="AQ50" s="1"/>
      <c r="AR50" s="1"/>
      <c r="AS50" s="1"/>
      <c r="AT50" s="1"/>
      <c r="AU50" s="1"/>
      <c r="AV50" s="1"/>
      <c r="AW50" s="1"/>
      <c r="AX50" s="1"/>
    </row>
    <row r="51" spans="1:50" ht="31.5">
      <c r="A51" s="12" t="s">
        <v>70</v>
      </c>
      <c r="B51" s="15" t="s">
        <v>4</v>
      </c>
      <c r="C51" s="9" t="s">
        <v>1</v>
      </c>
      <c r="D51" s="9" t="s">
        <v>1</v>
      </c>
      <c r="E51" s="9" t="s">
        <v>1</v>
      </c>
      <c r="F51" s="9" t="s">
        <v>1</v>
      </c>
      <c r="G51" s="9" t="s">
        <v>1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7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8" t="s">
        <v>1</v>
      </c>
      <c r="AP51" s="1"/>
      <c r="AQ51" s="1"/>
      <c r="AR51" s="1"/>
      <c r="AS51" s="1"/>
      <c r="AT51" s="1"/>
      <c r="AU51" s="1"/>
      <c r="AV51" s="1"/>
      <c r="AW51" s="1"/>
      <c r="AX51" s="1"/>
    </row>
    <row r="52" spans="1:50" ht="47.25">
      <c r="A52" s="12" t="s">
        <v>65</v>
      </c>
      <c r="B52" s="14" t="s">
        <v>69</v>
      </c>
      <c r="C52" s="9" t="s">
        <v>1</v>
      </c>
      <c r="D52" s="9" t="s">
        <v>1</v>
      </c>
      <c r="E52" s="9" t="s">
        <v>1</v>
      </c>
      <c r="F52" s="9" t="s">
        <v>1</v>
      </c>
      <c r="G52" s="9" t="s">
        <v>1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7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8" t="s">
        <v>1</v>
      </c>
      <c r="AP52" s="1"/>
      <c r="AQ52" s="1"/>
      <c r="AR52" s="1"/>
      <c r="AS52" s="1"/>
      <c r="AT52" s="1"/>
      <c r="AU52" s="1"/>
      <c r="AV52" s="1"/>
      <c r="AW52" s="1"/>
      <c r="AX52" s="1"/>
    </row>
    <row r="53" spans="1:50" ht="126">
      <c r="A53" s="12" t="s">
        <v>65</v>
      </c>
      <c r="B53" s="14" t="s">
        <v>68</v>
      </c>
      <c r="C53" s="9" t="s">
        <v>1</v>
      </c>
      <c r="D53" s="9" t="s">
        <v>1</v>
      </c>
      <c r="E53" s="9" t="s">
        <v>1</v>
      </c>
      <c r="F53" s="9" t="s">
        <v>1</v>
      </c>
      <c r="G53" s="9" t="s">
        <v>1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7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8" t="s">
        <v>1</v>
      </c>
      <c r="AP53" s="1"/>
      <c r="AQ53" s="1"/>
      <c r="AR53" s="1"/>
      <c r="AS53" s="1"/>
      <c r="AT53" s="1"/>
      <c r="AU53" s="1"/>
      <c r="AV53" s="1"/>
      <c r="AW53" s="1"/>
      <c r="AX53" s="1"/>
    </row>
    <row r="54" spans="1:50" ht="31.5">
      <c r="A54" s="12" t="s">
        <v>65</v>
      </c>
      <c r="B54" s="15" t="s">
        <v>4</v>
      </c>
      <c r="C54" s="9" t="s">
        <v>1</v>
      </c>
      <c r="D54" s="9" t="s">
        <v>1</v>
      </c>
      <c r="E54" s="9" t="s">
        <v>1</v>
      </c>
      <c r="F54" s="9" t="s">
        <v>1</v>
      </c>
      <c r="G54" s="9" t="s">
        <v>1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7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8" t="s">
        <v>1</v>
      </c>
      <c r="AP54" s="1"/>
      <c r="AQ54" s="1"/>
      <c r="AR54" s="1"/>
      <c r="AS54" s="1"/>
      <c r="AT54" s="1"/>
      <c r="AU54" s="1"/>
      <c r="AV54" s="1"/>
      <c r="AW54" s="1"/>
      <c r="AX54" s="1"/>
    </row>
    <row r="55" spans="1:50" ht="31.5">
      <c r="A55" s="12" t="s">
        <v>65</v>
      </c>
      <c r="B55" s="15" t="s">
        <v>4</v>
      </c>
      <c r="C55" s="9" t="s">
        <v>1</v>
      </c>
      <c r="D55" s="9" t="s">
        <v>1</v>
      </c>
      <c r="E55" s="9" t="s">
        <v>1</v>
      </c>
      <c r="F55" s="9" t="s">
        <v>1</v>
      </c>
      <c r="G55" s="9" t="s">
        <v>1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7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8" t="s">
        <v>1</v>
      </c>
      <c r="AP55" s="1"/>
      <c r="AQ55" s="1"/>
      <c r="AR55" s="1"/>
      <c r="AS55" s="1"/>
      <c r="AT55" s="1"/>
      <c r="AU55" s="1"/>
      <c r="AV55" s="1"/>
      <c r="AW55" s="1"/>
      <c r="AX55" s="1"/>
    </row>
    <row r="56" spans="1:50" ht="110.25">
      <c r="A56" s="12" t="s">
        <v>65</v>
      </c>
      <c r="B56" s="14" t="s">
        <v>67</v>
      </c>
      <c r="C56" s="9" t="s">
        <v>1</v>
      </c>
      <c r="D56" s="9" t="s">
        <v>1</v>
      </c>
      <c r="E56" s="9" t="s">
        <v>1</v>
      </c>
      <c r="F56" s="9" t="s">
        <v>1</v>
      </c>
      <c r="G56" s="9" t="s">
        <v>1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7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8" t="s">
        <v>1</v>
      </c>
      <c r="AP56" s="1"/>
      <c r="AQ56" s="1"/>
      <c r="AR56" s="1"/>
      <c r="AS56" s="1"/>
      <c r="AT56" s="1"/>
      <c r="AU56" s="1"/>
      <c r="AV56" s="1"/>
      <c r="AW56" s="1"/>
      <c r="AX56" s="1"/>
    </row>
    <row r="57" spans="1:50" ht="31.5">
      <c r="A57" s="12" t="s">
        <v>65</v>
      </c>
      <c r="B57" s="15" t="s">
        <v>4</v>
      </c>
      <c r="C57" s="9" t="s">
        <v>1</v>
      </c>
      <c r="D57" s="9" t="s">
        <v>1</v>
      </c>
      <c r="E57" s="9" t="s">
        <v>1</v>
      </c>
      <c r="F57" s="9" t="s">
        <v>1</v>
      </c>
      <c r="G57" s="9" t="s">
        <v>1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7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8" t="s">
        <v>1</v>
      </c>
      <c r="AP57" s="1"/>
      <c r="AQ57" s="1"/>
      <c r="AR57" s="1"/>
      <c r="AS57" s="1"/>
      <c r="AT57" s="1"/>
      <c r="AU57" s="1"/>
      <c r="AV57" s="1"/>
      <c r="AW57" s="1"/>
      <c r="AX57" s="1"/>
    </row>
    <row r="58" spans="1:50" ht="31.5">
      <c r="A58" s="12" t="s">
        <v>65</v>
      </c>
      <c r="B58" s="15" t="s">
        <v>4</v>
      </c>
      <c r="C58" s="9" t="s">
        <v>1</v>
      </c>
      <c r="D58" s="9" t="s">
        <v>1</v>
      </c>
      <c r="E58" s="9" t="s">
        <v>1</v>
      </c>
      <c r="F58" s="9" t="s">
        <v>1</v>
      </c>
      <c r="G58" s="9" t="s">
        <v>1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7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8" t="s">
        <v>1</v>
      </c>
      <c r="AP58" s="1"/>
      <c r="AQ58" s="1"/>
      <c r="AR58" s="1"/>
      <c r="AS58" s="1"/>
      <c r="AT58" s="1"/>
      <c r="AU58" s="1"/>
      <c r="AV58" s="1"/>
      <c r="AW58" s="1"/>
      <c r="AX58" s="1"/>
    </row>
    <row r="59" spans="1:50" ht="110.25">
      <c r="A59" s="12" t="s">
        <v>65</v>
      </c>
      <c r="B59" s="14" t="s">
        <v>66</v>
      </c>
      <c r="C59" s="9" t="s">
        <v>1</v>
      </c>
      <c r="D59" s="9" t="s">
        <v>1</v>
      </c>
      <c r="E59" s="9" t="s">
        <v>1</v>
      </c>
      <c r="F59" s="9" t="s">
        <v>1</v>
      </c>
      <c r="G59" s="9" t="s">
        <v>1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7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8" t="s">
        <v>1</v>
      </c>
      <c r="AP59" s="1"/>
      <c r="AQ59" s="1"/>
      <c r="AR59" s="1"/>
      <c r="AS59" s="1"/>
      <c r="AT59" s="1"/>
      <c r="AU59" s="1"/>
      <c r="AV59" s="1"/>
      <c r="AW59" s="1"/>
      <c r="AX59" s="1"/>
    </row>
    <row r="60" spans="1:50" ht="31.5">
      <c r="A60" s="12" t="s">
        <v>65</v>
      </c>
      <c r="B60" s="15" t="s">
        <v>4</v>
      </c>
      <c r="C60" s="9" t="s">
        <v>1</v>
      </c>
      <c r="D60" s="9" t="s">
        <v>1</v>
      </c>
      <c r="E60" s="9" t="s">
        <v>1</v>
      </c>
      <c r="F60" s="9" t="s">
        <v>1</v>
      </c>
      <c r="G60" s="9" t="s">
        <v>1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7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8" t="s">
        <v>1</v>
      </c>
      <c r="AP60" s="1"/>
      <c r="AQ60" s="1"/>
      <c r="AR60" s="1"/>
      <c r="AS60" s="1"/>
      <c r="AT60" s="1"/>
      <c r="AU60" s="1"/>
      <c r="AV60" s="1"/>
      <c r="AW60" s="1"/>
      <c r="AX60" s="1"/>
    </row>
    <row r="61" spans="1:50" ht="31.5">
      <c r="A61" s="12" t="s">
        <v>65</v>
      </c>
      <c r="B61" s="15" t="s">
        <v>4</v>
      </c>
      <c r="C61" s="9" t="s">
        <v>1</v>
      </c>
      <c r="D61" s="9" t="s">
        <v>1</v>
      </c>
      <c r="E61" s="9" t="s">
        <v>1</v>
      </c>
      <c r="F61" s="9" t="s">
        <v>1</v>
      </c>
      <c r="G61" s="9" t="s">
        <v>1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7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8" t="s">
        <v>1</v>
      </c>
      <c r="AP61" s="1"/>
      <c r="AQ61" s="1"/>
      <c r="AR61" s="1"/>
      <c r="AS61" s="1"/>
      <c r="AT61" s="1"/>
      <c r="AU61" s="1"/>
      <c r="AV61" s="1"/>
      <c r="AW61" s="1"/>
      <c r="AX61" s="1"/>
    </row>
    <row r="62" spans="1:50" ht="94.5">
      <c r="A62" s="12" t="s">
        <v>64</v>
      </c>
      <c r="B62" s="14" t="s">
        <v>63</v>
      </c>
      <c r="C62" s="9" t="s">
        <v>1</v>
      </c>
      <c r="D62" s="9" t="s">
        <v>1</v>
      </c>
      <c r="E62" s="9" t="s">
        <v>1</v>
      </c>
      <c r="F62" s="9" t="s">
        <v>1</v>
      </c>
      <c r="G62" s="9" t="s">
        <v>1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7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8" t="s">
        <v>1</v>
      </c>
      <c r="AP62" s="1"/>
      <c r="AQ62" s="1"/>
      <c r="AR62" s="1"/>
      <c r="AS62" s="1"/>
      <c r="AT62" s="1"/>
      <c r="AU62" s="1"/>
      <c r="AV62" s="1"/>
      <c r="AW62" s="1"/>
      <c r="AX62" s="1"/>
    </row>
    <row r="63" spans="1:50" s="2" customFormat="1" ht="78.75">
      <c r="A63" s="27" t="s">
        <v>61</v>
      </c>
      <c r="B63" s="26" t="s">
        <v>62</v>
      </c>
      <c r="C63" s="9" t="s">
        <v>47</v>
      </c>
      <c r="D63" s="9" t="s">
        <v>161</v>
      </c>
      <c r="E63" s="9" t="s">
        <v>1</v>
      </c>
      <c r="F63" s="9" t="s">
        <v>1</v>
      </c>
      <c r="G63" s="9" t="s">
        <v>1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f>O150</f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9" t="s">
        <v>1</v>
      </c>
    </row>
    <row r="64" spans="1:50" ht="31.5">
      <c r="A64" s="12" t="s">
        <v>61</v>
      </c>
      <c r="B64" s="15" t="s">
        <v>4</v>
      </c>
      <c r="C64" s="9" t="s">
        <v>1</v>
      </c>
      <c r="D64" s="9" t="s">
        <v>1</v>
      </c>
      <c r="E64" s="9" t="s">
        <v>1</v>
      </c>
      <c r="F64" s="9" t="s">
        <v>1</v>
      </c>
      <c r="G64" s="9" t="s">
        <v>1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7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8" t="s">
        <v>1</v>
      </c>
    </row>
    <row r="65" spans="1:41" ht="78.75">
      <c r="A65" s="12" t="s">
        <v>59</v>
      </c>
      <c r="B65" s="14" t="s">
        <v>60</v>
      </c>
      <c r="C65" s="9" t="s">
        <v>1</v>
      </c>
      <c r="D65" s="9" t="s">
        <v>1</v>
      </c>
      <c r="E65" s="9" t="s">
        <v>1</v>
      </c>
      <c r="F65" s="9" t="s">
        <v>1</v>
      </c>
      <c r="G65" s="9" t="s">
        <v>1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7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8" t="s">
        <v>1</v>
      </c>
    </row>
    <row r="66" spans="1:41" ht="31.5">
      <c r="A66" s="12" t="s">
        <v>59</v>
      </c>
      <c r="B66" s="15" t="s">
        <v>4</v>
      </c>
      <c r="C66" s="9" t="s">
        <v>1</v>
      </c>
      <c r="D66" s="9" t="s">
        <v>1</v>
      </c>
      <c r="E66" s="9" t="s">
        <v>1</v>
      </c>
      <c r="F66" s="9" t="s">
        <v>1</v>
      </c>
      <c r="G66" s="9" t="s">
        <v>1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7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8" t="s">
        <v>1</v>
      </c>
    </row>
    <row r="67" spans="1:41" ht="31.5">
      <c r="A67" s="12" t="s">
        <v>59</v>
      </c>
      <c r="B67" s="15" t="s">
        <v>4</v>
      </c>
      <c r="C67" s="9" t="s">
        <v>1</v>
      </c>
      <c r="D67" s="9" t="s">
        <v>1</v>
      </c>
      <c r="E67" s="9" t="s">
        <v>1</v>
      </c>
      <c r="F67" s="9" t="s">
        <v>1</v>
      </c>
      <c r="G67" s="9" t="s">
        <v>1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7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8" t="s">
        <v>1</v>
      </c>
    </row>
    <row r="68" spans="1:41" s="21" customFormat="1" ht="47.25">
      <c r="A68" s="25" t="s">
        <v>58</v>
      </c>
      <c r="B68" s="24" t="s">
        <v>57</v>
      </c>
      <c r="C68" s="22" t="s">
        <v>1</v>
      </c>
      <c r="D68" s="22" t="s">
        <v>1</v>
      </c>
      <c r="E68" s="22" t="s">
        <v>1</v>
      </c>
      <c r="F68" s="22" t="s">
        <v>1</v>
      </c>
      <c r="G68" s="22" t="s">
        <v>1</v>
      </c>
      <c r="H68" s="23">
        <f>H69+H104+H111</f>
        <v>1.8810000000000004</v>
      </c>
      <c r="I68" s="23">
        <f t="shared" ref="I68:AC68" si="7">I69+I104+I111</f>
        <v>1.6639999999999999</v>
      </c>
      <c r="J68" s="23">
        <f t="shared" si="7"/>
        <v>0</v>
      </c>
      <c r="K68" s="23">
        <f t="shared" si="7"/>
        <v>178.39700000000002</v>
      </c>
      <c r="L68" s="23">
        <f t="shared" si="7"/>
        <v>0.26800000000000002</v>
      </c>
      <c r="M68" s="23">
        <f t="shared" si="7"/>
        <v>3.4510000000000001</v>
      </c>
      <c r="N68" s="23">
        <f t="shared" si="7"/>
        <v>174.678</v>
      </c>
      <c r="O68" s="23">
        <f t="shared" si="7"/>
        <v>0</v>
      </c>
      <c r="P68" s="23">
        <f t="shared" si="7"/>
        <v>8.7859999999999996</v>
      </c>
      <c r="Q68" s="23">
        <f t="shared" si="7"/>
        <v>0.26800000000000002</v>
      </c>
      <c r="R68" s="23">
        <f t="shared" si="7"/>
        <v>1.8639999999999999</v>
      </c>
      <c r="S68" s="23">
        <f t="shared" si="7"/>
        <v>6.6539999999999999</v>
      </c>
      <c r="T68" s="23">
        <f t="shared" si="7"/>
        <v>0</v>
      </c>
      <c r="U68" s="23">
        <f t="shared" si="7"/>
        <v>0.93500000000000005</v>
      </c>
      <c r="V68" s="23">
        <f t="shared" si="7"/>
        <v>8.7859999999999996</v>
      </c>
      <c r="W68" s="23">
        <f t="shared" si="7"/>
        <v>1.0100000000000005</v>
      </c>
      <c r="X68" s="23">
        <f t="shared" si="7"/>
        <v>178.39700000000002</v>
      </c>
      <c r="Y68" s="23">
        <f t="shared" si="7"/>
        <v>0</v>
      </c>
      <c r="Z68" s="23">
        <f t="shared" si="7"/>
        <v>0</v>
      </c>
      <c r="AA68" s="23">
        <f t="shared" si="7"/>
        <v>4.8599999999999994</v>
      </c>
      <c r="AB68" s="23">
        <f t="shared" si="7"/>
        <v>8.7859999999999996</v>
      </c>
      <c r="AC68" s="23">
        <f t="shared" si="7"/>
        <v>63.170999999999992</v>
      </c>
      <c r="AD68" s="23">
        <f t="shared" ref="AD68" si="8">AD69+AD104+AD111</f>
        <v>0</v>
      </c>
      <c r="AE68" s="23">
        <f t="shared" ref="AE68" si="9">AE69+AE104+AE111</f>
        <v>26.27</v>
      </c>
      <c r="AF68" s="23">
        <f t="shared" ref="AF68" si="10">AF69+AF104+AF111</f>
        <v>0</v>
      </c>
      <c r="AG68" s="23">
        <f t="shared" ref="AG68" si="11">AG69+AG104+AG111</f>
        <v>31.029999999999998</v>
      </c>
      <c r="AH68" s="23">
        <f t="shared" ref="AH68" si="12">AH69+AH104+AH111</f>
        <v>0</v>
      </c>
      <c r="AI68" s="23">
        <f t="shared" ref="AI68" si="13">AI69+AI104+AI111</f>
        <v>28.070999999999998</v>
      </c>
      <c r="AJ68" s="23">
        <f t="shared" ref="AJ68" si="14">AJ69+AJ104+AJ111</f>
        <v>0</v>
      </c>
      <c r="AK68" s="23">
        <f t="shared" ref="AK68" si="15">AK69+AK104+AK111</f>
        <v>24.995000000000001</v>
      </c>
      <c r="AL68" s="23">
        <f t="shared" ref="AL68" si="16">AL69+AL104+AL111</f>
        <v>0</v>
      </c>
      <c r="AM68" s="23">
        <f>AM69+AM104+AM111</f>
        <v>173.53699999999998</v>
      </c>
      <c r="AN68" s="23">
        <f t="shared" ref="AN68" si="17">AN69+AN104+AN111</f>
        <v>0</v>
      </c>
      <c r="AO68" s="22" t="s">
        <v>1</v>
      </c>
    </row>
    <row r="69" spans="1:41" s="21" customFormat="1" ht="78.75">
      <c r="A69" s="25" t="s">
        <v>56</v>
      </c>
      <c r="B69" s="24" t="s">
        <v>55</v>
      </c>
      <c r="C69" s="22" t="s">
        <v>47</v>
      </c>
      <c r="D69" s="22" t="s">
        <v>1</v>
      </c>
      <c r="E69" s="22" t="s">
        <v>1</v>
      </c>
      <c r="F69" s="22" t="s">
        <v>1</v>
      </c>
      <c r="G69" s="22" t="s">
        <v>1</v>
      </c>
      <c r="H69" s="23">
        <f>H70</f>
        <v>0.9460000000000004</v>
      </c>
      <c r="I69" s="23">
        <v>0</v>
      </c>
      <c r="J69" s="23">
        <v>0</v>
      </c>
      <c r="K69" s="23">
        <f>K70</f>
        <v>15.161000000000005</v>
      </c>
      <c r="L69" s="23">
        <f t="shared" ref="L69:N69" si="18">L70</f>
        <v>0</v>
      </c>
      <c r="M69" s="23">
        <f t="shared" si="18"/>
        <v>2.2130000000000001</v>
      </c>
      <c r="N69" s="23">
        <f t="shared" si="18"/>
        <v>12.948000000000008</v>
      </c>
      <c r="O69" s="23">
        <f t="shared" ref="O69" si="19">O70</f>
        <v>0</v>
      </c>
      <c r="P69" s="23">
        <f t="shared" ref="P69" si="20">P70</f>
        <v>0</v>
      </c>
      <c r="Q69" s="23">
        <f t="shared" ref="Q69" si="21">Q70</f>
        <v>0</v>
      </c>
      <c r="R69" s="23">
        <f t="shared" ref="R69" si="22">R70</f>
        <v>0</v>
      </c>
      <c r="S69" s="23">
        <f t="shared" ref="S69" si="23">S70</f>
        <v>0</v>
      </c>
      <c r="T69" s="23">
        <f t="shared" ref="T69" si="24">T70</f>
        <v>0</v>
      </c>
      <c r="U69" s="23">
        <v>0</v>
      </c>
      <c r="V69" s="23">
        <v>0</v>
      </c>
      <c r="W69" s="23">
        <f>W70</f>
        <v>1.0100000000000005</v>
      </c>
      <c r="X69" s="17">
        <f>K69</f>
        <v>15.161000000000005</v>
      </c>
      <c r="Y69" s="23">
        <v>0</v>
      </c>
      <c r="Z69" s="23">
        <v>0</v>
      </c>
      <c r="AA69" s="23">
        <v>0</v>
      </c>
      <c r="AB69" s="23">
        <v>0</v>
      </c>
      <c r="AC69" s="23">
        <f>AC70</f>
        <v>4.0289999999999999</v>
      </c>
      <c r="AD69" s="23">
        <v>0</v>
      </c>
      <c r="AE69" s="23">
        <f>AE70</f>
        <v>0</v>
      </c>
      <c r="AF69" s="23">
        <v>0</v>
      </c>
      <c r="AG69" s="23">
        <f>AG70</f>
        <v>0.432</v>
      </c>
      <c r="AH69" s="23">
        <v>0</v>
      </c>
      <c r="AI69" s="23">
        <f>AI70</f>
        <v>5.6390000000000002</v>
      </c>
      <c r="AJ69" s="23">
        <v>0</v>
      </c>
      <c r="AK69" s="23">
        <f>AK70</f>
        <v>5.0610000000000008</v>
      </c>
      <c r="AL69" s="23">
        <v>0</v>
      </c>
      <c r="AM69" s="23">
        <f>AM70</f>
        <v>15.161000000000005</v>
      </c>
      <c r="AN69" s="23">
        <v>0</v>
      </c>
      <c r="AO69" s="22" t="s">
        <v>1</v>
      </c>
    </row>
    <row r="70" spans="1:41" s="21" customFormat="1" ht="31.5">
      <c r="A70" s="25" t="s">
        <v>53</v>
      </c>
      <c r="B70" s="24" t="s">
        <v>54</v>
      </c>
      <c r="C70" s="22" t="s">
        <v>47</v>
      </c>
      <c r="D70" s="22" t="s">
        <v>1</v>
      </c>
      <c r="E70" s="22" t="s">
        <v>1</v>
      </c>
      <c r="F70" s="22" t="s">
        <v>1</v>
      </c>
      <c r="G70" s="22" t="s">
        <v>1</v>
      </c>
      <c r="H70" s="23">
        <f>H71+H72+H73+H74+H75+H76+H77+H78+H79+H80+H81+H82+H83+H84+H85+H86+H87+H88+H89+H90+H91+H92+H93+H94+H95+H96+H97+H98+H99+H100</f>
        <v>0.9460000000000004</v>
      </c>
      <c r="I70" s="23">
        <v>0</v>
      </c>
      <c r="J70" s="23">
        <v>0</v>
      </c>
      <c r="K70" s="23">
        <f>K71+K72+K73+K74+K75+K76+K77+K78+K79+K80+K81+K82+K83+K84+K85+K86+K87+K88+K89+K90+K91+K92+K93+K94+K95+K96+K97+K98+K99+K100</f>
        <v>15.161000000000005</v>
      </c>
      <c r="L70" s="23">
        <f t="shared" ref="L70:N70" si="25">L71+L72+L73+L74+L75+L76+L77+L78+L79+L80+L81+L82+L83+L84+L85+L86+L87+L88+L89+L90+L91+L92+L93+L94+L95+L96+L97+L98+L99+L100</f>
        <v>0</v>
      </c>
      <c r="M70" s="23">
        <f t="shared" si="25"/>
        <v>2.2130000000000001</v>
      </c>
      <c r="N70" s="23">
        <f t="shared" si="25"/>
        <v>12.948000000000008</v>
      </c>
      <c r="O70" s="23">
        <f t="shared" ref="O70" si="26">O71+O72+O73+O74+O75+O76+O77+O78+O79+O80+O81+O82+O83+O84+O85+O86+O87+O88+O89+O90+O91+O92+O93+O94+O95+O96+O97+O98+O99+O100</f>
        <v>0</v>
      </c>
      <c r="P70" s="23">
        <f t="shared" ref="P70" si="27">P71+P72+P73+P74+P75+P76+P77+P78+P79+P80+P81+P82+P83+P84+P85+P86+P87+P88+P89+P90+P91+P92+P93+P94+P95+P96+P97+P98+P99+P100</f>
        <v>0</v>
      </c>
      <c r="Q70" s="23">
        <f t="shared" ref="Q70" si="28">Q71+Q72+Q73+Q74+Q75+Q76+Q77+Q78+Q79+Q80+Q81+Q82+Q83+Q84+Q85+Q86+Q87+Q88+Q89+Q90+Q91+Q92+Q93+Q94+Q95+Q96+Q97+Q98+Q99+Q100</f>
        <v>0</v>
      </c>
      <c r="R70" s="23">
        <f t="shared" ref="R70" si="29">R71+R72+R73+R74+R75+R76+R77+R78+R79+R80+R81+R82+R83+R84+R85+R86+R87+R88+R89+R90+R91+R92+R93+R94+R95+R96+R97+R98+R99+R100</f>
        <v>0</v>
      </c>
      <c r="S70" s="23">
        <f t="shared" ref="S70" si="30">S71+S72+S73+S74+S75+S76+S77+S78+S79+S80+S81+S82+S83+S84+S85+S86+S87+S88+S89+S90+S91+S92+S93+S94+S95+S96+S97+S98+S99+S100</f>
        <v>0</v>
      </c>
      <c r="T70" s="23">
        <f t="shared" ref="T70" si="31">T71+T72+T73+T74+T75+T76+T77+T78+T79+T80+T81+T82+T83+T84+T85+T86+T87+T88+T89+T90+T91+T92+T93+T94+T95+T96+T97+T98+T99+T100</f>
        <v>0</v>
      </c>
      <c r="U70" s="23">
        <v>0</v>
      </c>
      <c r="V70" s="23">
        <v>0</v>
      </c>
      <c r="W70" s="23">
        <f>W71+W72+W73+W74+W75+W76+W77+W78+W79+W80+W81+W82+W83+W84+W85+W86+W87+W88+W89+W90+W91+W92+W93+W94+W95+W96+W97+W98+W99+W100+W101</f>
        <v>1.0100000000000005</v>
      </c>
      <c r="X70" s="23">
        <f>X71+X72+X73+X74+X75+X76+X77+X78+X79+X80+X81+X82+X83+X84+X85+X86+X87+X88+X89+X90+X91+X92+X93+X94+X95+X96+X97+X98+X99+X100+X101</f>
        <v>15.161000000000005</v>
      </c>
      <c r="Y70" s="23">
        <v>0</v>
      </c>
      <c r="Z70" s="23">
        <v>0</v>
      </c>
      <c r="AA70" s="23">
        <v>0</v>
      </c>
      <c r="AB70" s="23">
        <v>0</v>
      </c>
      <c r="AC70" s="23">
        <f>AC71+AC72+AC73+AC74+AC75+AC76+AC77+AC78+AC79+AC80+AC81+AC82+AC83+AC84+AC85+AC86+AC87+AC88+AC89+AC90</f>
        <v>4.0289999999999999</v>
      </c>
      <c r="AD70" s="23">
        <v>0</v>
      </c>
      <c r="AE70" s="23">
        <f>AE71</f>
        <v>0</v>
      </c>
      <c r="AF70" s="23">
        <v>0</v>
      </c>
      <c r="AG70" s="23">
        <f>AG79</f>
        <v>0.432</v>
      </c>
      <c r="AH70" s="23">
        <v>0</v>
      </c>
      <c r="AI70" s="23">
        <f>AI80+AI81+AI82+AI83+AI84+AI85+AI86+AI87+AI88+AI89+AI90</f>
        <v>5.6390000000000002</v>
      </c>
      <c r="AJ70" s="23">
        <v>0</v>
      </c>
      <c r="AK70" s="23">
        <f>AK90+AK91+AK92+AK93+AK94+AK95+AK96+AK97+AK98+AK99+AK100</f>
        <v>5.0610000000000008</v>
      </c>
      <c r="AL70" s="23">
        <v>0</v>
      </c>
      <c r="AM70" s="23">
        <f>AM71+AM72+AM73+AM74+AM75+AM76+AM77+AM78+AM79+AM80+AM81+AM82+AM83+AM84+AM85+AM86+AM87+AM88+AM89+AM90+AM91+AM92+AM93+AM94+AM95+AM96+AM97+AM98+AM99+AM100</f>
        <v>15.161000000000005</v>
      </c>
      <c r="AN70" s="23">
        <v>0</v>
      </c>
      <c r="AO70" s="22" t="s">
        <v>1</v>
      </c>
    </row>
    <row r="71" spans="1:41" s="2" customFormat="1" ht="47.25">
      <c r="A71" s="27" t="s">
        <v>53</v>
      </c>
      <c r="B71" s="57" t="s">
        <v>165</v>
      </c>
      <c r="C71" s="19" t="s">
        <v>262</v>
      </c>
      <c r="D71" s="9" t="s">
        <v>161</v>
      </c>
      <c r="E71" s="58">
        <v>2020</v>
      </c>
      <c r="F71" s="58">
        <v>2020</v>
      </c>
      <c r="G71" s="9" t="s">
        <v>10</v>
      </c>
      <c r="H71" s="17">
        <v>4.2000000000000003E-2</v>
      </c>
      <c r="I71" s="17">
        <v>0</v>
      </c>
      <c r="J71" s="17">
        <v>0</v>
      </c>
      <c r="K71" s="17">
        <f>M71+N71</f>
        <v>0.69599999999999995</v>
      </c>
      <c r="L71" s="17">
        <v>0</v>
      </c>
      <c r="M71" s="17">
        <v>9.8000000000000004E-2</v>
      </c>
      <c r="N71" s="17">
        <v>0.59799999999999998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4.2000000000000003E-2</v>
      </c>
      <c r="X71" s="17">
        <f t="shared" ref="X71:X134" si="32">K71</f>
        <v>0.69599999999999995</v>
      </c>
      <c r="Y71" s="17">
        <v>0</v>
      </c>
      <c r="Z71" s="17">
        <v>0</v>
      </c>
      <c r="AA71" s="17">
        <v>0</v>
      </c>
      <c r="AB71" s="17">
        <v>0</v>
      </c>
      <c r="AC71" s="17">
        <f>K71</f>
        <v>0.69599999999999995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f>AC71</f>
        <v>0.69599999999999995</v>
      </c>
      <c r="AN71" s="17">
        <v>0</v>
      </c>
      <c r="AO71" s="9" t="s">
        <v>1</v>
      </c>
    </row>
    <row r="72" spans="1:41" s="2" customFormat="1" ht="47.25">
      <c r="A72" s="27" t="s">
        <v>53</v>
      </c>
      <c r="B72" s="57" t="s">
        <v>166</v>
      </c>
      <c r="C72" s="19" t="s">
        <v>211</v>
      </c>
      <c r="D72" s="9" t="s">
        <v>161</v>
      </c>
      <c r="E72" s="58">
        <v>2020</v>
      </c>
      <c r="F72" s="58">
        <v>2020</v>
      </c>
      <c r="G72" s="9" t="s">
        <v>10</v>
      </c>
      <c r="H72" s="17">
        <v>3.3000000000000002E-2</v>
      </c>
      <c r="I72" s="17">
        <v>0</v>
      </c>
      <c r="J72" s="17">
        <v>0</v>
      </c>
      <c r="K72" s="17">
        <f t="shared" ref="K72:K100" si="33">M72+N72</f>
        <v>0.53500000000000003</v>
      </c>
      <c r="L72" s="17">
        <v>0</v>
      </c>
      <c r="M72" s="17">
        <v>8.6999999999999994E-2</v>
      </c>
      <c r="N72" s="17">
        <v>0.44800000000000001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3.3000000000000002E-2</v>
      </c>
      <c r="X72" s="17">
        <f t="shared" si="32"/>
        <v>0.53500000000000003</v>
      </c>
      <c r="Y72" s="17">
        <v>0</v>
      </c>
      <c r="Z72" s="17">
        <v>0</v>
      </c>
      <c r="AA72" s="17">
        <v>0</v>
      </c>
      <c r="AB72" s="17">
        <v>0</v>
      </c>
      <c r="AC72" s="17">
        <f t="shared" ref="AC72:AC78" si="34">K72</f>
        <v>0.53500000000000003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f t="shared" ref="AM72:AM78" si="35">AC72</f>
        <v>0.53500000000000003</v>
      </c>
      <c r="AN72" s="17">
        <v>0</v>
      </c>
      <c r="AO72" s="9" t="s">
        <v>1</v>
      </c>
    </row>
    <row r="73" spans="1:41" s="2" customFormat="1" ht="47.25">
      <c r="A73" s="27" t="s">
        <v>53</v>
      </c>
      <c r="B73" s="57" t="s">
        <v>167</v>
      </c>
      <c r="C73" s="19" t="s">
        <v>212</v>
      </c>
      <c r="D73" s="9" t="s">
        <v>161</v>
      </c>
      <c r="E73" s="58">
        <v>2020</v>
      </c>
      <c r="F73" s="58">
        <v>2020</v>
      </c>
      <c r="G73" s="9" t="s">
        <v>10</v>
      </c>
      <c r="H73" s="17">
        <v>3.3000000000000002E-2</v>
      </c>
      <c r="I73" s="17">
        <v>0</v>
      </c>
      <c r="J73" s="17">
        <v>0</v>
      </c>
      <c r="K73" s="17">
        <f t="shared" si="33"/>
        <v>0.432</v>
      </c>
      <c r="L73" s="17">
        <v>0</v>
      </c>
      <c r="M73" s="17">
        <v>5.8000000000000003E-2</v>
      </c>
      <c r="N73" s="17">
        <v>0.374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3.3000000000000002E-2</v>
      </c>
      <c r="X73" s="17">
        <f t="shared" si="32"/>
        <v>0.432</v>
      </c>
      <c r="Y73" s="17">
        <v>0</v>
      </c>
      <c r="Z73" s="17">
        <v>0</v>
      </c>
      <c r="AA73" s="17">
        <v>0</v>
      </c>
      <c r="AB73" s="17">
        <v>0</v>
      </c>
      <c r="AC73" s="17">
        <f t="shared" si="34"/>
        <v>0.432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f t="shared" si="35"/>
        <v>0.432</v>
      </c>
      <c r="AN73" s="17">
        <v>0</v>
      </c>
      <c r="AO73" s="9" t="s">
        <v>1</v>
      </c>
    </row>
    <row r="74" spans="1:41" s="2" customFormat="1" ht="47.25">
      <c r="A74" s="27" t="s">
        <v>53</v>
      </c>
      <c r="B74" s="57" t="s">
        <v>168</v>
      </c>
      <c r="C74" s="19" t="s">
        <v>213</v>
      </c>
      <c r="D74" s="9" t="s">
        <v>161</v>
      </c>
      <c r="E74" s="58">
        <v>2020</v>
      </c>
      <c r="F74" s="58">
        <v>2020</v>
      </c>
      <c r="G74" s="9" t="s">
        <v>10</v>
      </c>
      <c r="H74" s="17">
        <v>3.3000000000000002E-2</v>
      </c>
      <c r="I74" s="17">
        <v>0</v>
      </c>
      <c r="J74" s="17">
        <v>0</v>
      </c>
      <c r="K74" s="17">
        <f t="shared" si="33"/>
        <v>0.53500000000000003</v>
      </c>
      <c r="L74" s="17">
        <v>0</v>
      </c>
      <c r="M74" s="17">
        <v>8.6999999999999994E-2</v>
      </c>
      <c r="N74" s="17">
        <v>0.44800000000000001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3.3000000000000002E-2</v>
      </c>
      <c r="X74" s="17">
        <f t="shared" si="32"/>
        <v>0.53500000000000003</v>
      </c>
      <c r="Y74" s="17">
        <v>0</v>
      </c>
      <c r="Z74" s="17">
        <v>0</v>
      </c>
      <c r="AA74" s="17">
        <v>0</v>
      </c>
      <c r="AB74" s="17">
        <v>0</v>
      </c>
      <c r="AC74" s="17">
        <f t="shared" si="34"/>
        <v>0.53500000000000003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f t="shared" si="35"/>
        <v>0.53500000000000003</v>
      </c>
      <c r="AN74" s="17">
        <v>0</v>
      </c>
      <c r="AO74" s="9" t="s">
        <v>1</v>
      </c>
    </row>
    <row r="75" spans="1:41" s="2" customFormat="1" ht="47.25">
      <c r="A75" s="27" t="s">
        <v>53</v>
      </c>
      <c r="B75" s="57" t="s">
        <v>169</v>
      </c>
      <c r="C75" s="19" t="s">
        <v>214</v>
      </c>
      <c r="D75" s="9" t="s">
        <v>161</v>
      </c>
      <c r="E75" s="58">
        <v>2020</v>
      </c>
      <c r="F75" s="58">
        <v>2020</v>
      </c>
      <c r="G75" s="9" t="s">
        <v>10</v>
      </c>
      <c r="H75" s="17">
        <v>3.3000000000000002E-2</v>
      </c>
      <c r="I75" s="17">
        <v>0</v>
      </c>
      <c r="J75" s="17">
        <v>0</v>
      </c>
      <c r="K75" s="17">
        <f>M75+N75</f>
        <v>0.432</v>
      </c>
      <c r="L75" s="17">
        <v>0</v>
      </c>
      <c r="M75" s="17">
        <v>5.8000000000000003E-2</v>
      </c>
      <c r="N75" s="17">
        <v>0.374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3.3000000000000002E-2</v>
      </c>
      <c r="X75" s="17">
        <f t="shared" si="32"/>
        <v>0.432</v>
      </c>
      <c r="Y75" s="17">
        <v>0</v>
      </c>
      <c r="Z75" s="17">
        <v>0</v>
      </c>
      <c r="AA75" s="17">
        <v>0</v>
      </c>
      <c r="AB75" s="17">
        <v>0</v>
      </c>
      <c r="AC75" s="17">
        <f t="shared" si="34"/>
        <v>0.432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f t="shared" si="35"/>
        <v>0.432</v>
      </c>
      <c r="AN75" s="17">
        <v>0</v>
      </c>
      <c r="AO75" s="9" t="s">
        <v>1</v>
      </c>
    </row>
    <row r="76" spans="1:41" s="2" customFormat="1" ht="47.25">
      <c r="A76" s="27" t="s">
        <v>53</v>
      </c>
      <c r="B76" s="57" t="s">
        <v>193</v>
      </c>
      <c r="C76" s="19" t="s">
        <v>215</v>
      </c>
      <c r="D76" s="9"/>
      <c r="E76" s="58">
        <v>2020</v>
      </c>
      <c r="F76" s="58">
        <v>2020</v>
      </c>
      <c r="G76" s="9" t="s">
        <v>10</v>
      </c>
      <c r="H76" s="17">
        <v>3.3000000000000002E-2</v>
      </c>
      <c r="I76" s="17">
        <v>0</v>
      </c>
      <c r="J76" s="17">
        <v>0</v>
      </c>
      <c r="K76" s="17">
        <f t="shared" si="33"/>
        <v>0.432</v>
      </c>
      <c r="L76" s="17">
        <v>0</v>
      </c>
      <c r="M76" s="17">
        <v>5.8000000000000003E-2</v>
      </c>
      <c r="N76" s="17">
        <v>0.374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3.3000000000000002E-2</v>
      </c>
      <c r="X76" s="17">
        <f t="shared" si="32"/>
        <v>0.432</v>
      </c>
      <c r="Y76" s="17">
        <v>0</v>
      </c>
      <c r="Z76" s="17">
        <v>0</v>
      </c>
      <c r="AA76" s="17">
        <v>0</v>
      </c>
      <c r="AB76" s="17">
        <v>0</v>
      </c>
      <c r="AC76" s="17">
        <f t="shared" si="34"/>
        <v>0.432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f t="shared" si="35"/>
        <v>0.432</v>
      </c>
      <c r="AN76" s="17">
        <v>0</v>
      </c>
      <c r="AO76" s="9" t="s">
        <v>1</v>
      </c>
    </row>
    <row r="77" spans="1:41" s="2" customFormat="1" ht="47.25">
      <c r="A77" s="27" t="s">
        <v>53</v>
      </c>
      <c r="B77" s="57" t="s">
        <v>170</v>
      </c>
      <c r="C77" s="19" t="s">
        <v>216</v>
      </c>
      <c r="D77" s="9"/>
      <c r="E77" s="58">
        <v>2020</v>
      </c>
      <c r="F77" s="58">
        <v>2020</v>
      </c>
      <c r="G77" s="9" t="s">
        <v>10</v>
      </c>
      <c r="H77" s="17">
        <v>3.3000000000000002E-2</v>
      </c>
      <c r="I77" s="17">
        <v>0</v>
      </c>
      <c r="J77" s="17">
        <v>0</v>
      </c>
      <c r="K77" s="17">
        <f t="shared" si="33"/>
        <v>0.53500000000000003</v>
      </c>
      <c r="L77" s="17">
        <v>0</v>
      </c>
      <c r="M77" s="17">
        <v>8.6999999999999994E-2</v>
      </c>
      <c r="N77" s="17">
        <v>0.44800000000000001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3.3000000000000002E-2</v>
      </c>
      <c r="X77" s="17">
        <f t="shared" si="32"/>
        <v>0.53500000000000003</v>
      </c>
      <c r="Y77" s="17">
        <v>0</v>
      </c>
      <c r="Z77" s="17">
        <v>0</v>
      </c>
      <c r="AA77" s="17">
        <v>0</v>
      </c>
      <c r="AB77" s="17">
        <v>0</v>
      </c>
      <c r="AC77" s="17">
        <f t="shared" si="34"/>
        <v>0.53500000000000003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f>AC77</f>
        <v>0.53500000000000003</v>
      </c>
      <c r="AN77" s="17">
        <v>0</v>
      </c>
      <c r="AO77" s="9" t="s">
        <v>1</v>
      </c>
    </row>
    <row r="78" spans="1:41" s="2" customFormat="1" ht="47.25">
      <c r="A78" s="27" t="s">
        <v>53</v>
      </c>
      <c r="B78" s="57" t="s">
        <v>171</v>
      </c>
      <c r="C78" s="19" t="s">
        <v>217</v>
      </c>
      <c r="D78" s="9"/>
      <c r="E78" s="58">
        <v>2020</v>
      </c>
      <c r="F78" s="58">
        <v>2020</v>
      </c>
      <c r="G78" s="9" t="s">
        <v>10</v>
      </c>
      <c r="H78" s="17">
        <v>3.3000000000000002E-2</v>
      </c>
      <c r="I78" s="17">
        <v>0</v>
      </c>
      <c r="J78" s="17">
        <v>0</v>
      </c>
      <c r="K78" s="17">
        <f t="shared" si="33"/>
        <v>0.432</v>
      </c>
      <c r="L78" s="17">
        <v>0</v>
      </c>
      <c r="M78" s="17">
        <v>5.8000000000000003E-2</v>
      </c>
      <c r="N78" s="17">
        <v>0.374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3.3000000000000002E-2</v>
      </c>
      <c r="X78" s="17">
        <f t="shared" si="32"/>
        <v>0.432</v>
      </c>
      <c r="Y78" s="17">
        <v>0</v>
      </c>
      <c r="Z78" s="17">
        <v>0</v>
      </c>
      <c r="AA78" s="17">
        <v>0</v>
      </c>
      <c r="AB78" s="17">
        <v>0</v>
      </c>
      <c r="AC78" s="17">
        <f t="shared" si="34"/>
        <v>0.432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f t="shared" si="35"/>
        <v>0.432</v>
      </c>
      <c r="AN78" s="17">
        <v>0</v>
      </c>
      <c r="AO78" s="9" t="s">
        <v>1</v>
      </c>
    </row>
    <row r="79" spans="1:41" s="2" customFormat="1" ht="47.25">
      <c r="A79" s="27" t="s">
        <v>53</v>
      </c>
      <c r="B79" s="57" t="s">
        <v>189</v>
      </c>
      <c r="C79" s="19" t="s">
        <v>218</v>
      </c>
      <c r="D79" s="17" t="s">
        <v>161</v>
      </c>
      <c r="E79" s="58">
        <v>2022</v>
      </c>
      <c r="F79" s="58">
        <v>2022</v>
      </c>
      <c r="G79" s="9" t="s">
        <v>10</v>
      </c>
      <c r="H79" s="17">
        <v>3.3000000000000002E-2</v>
      </c>
      <c r="I79" s="17">
        <v>0</v>
      </c>
      <c r="J79" s="17">
        <v>0</v>
      </c>
      <c r="K79" s="17">
        <f>M79+N79</f>
        <v>0.432</v>
      </c>
      <c r="L79" s="17">
        <v>0</v>
      </c>
      <c r="M79" s="17">
        <v>5.8000000000000003E-2</v>
      </c>
      <c r="N79" s="17">
        <v>0.374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3.3000000000000002E-2</v>
      </c>
      <c r="X79" s="17">
        <f t="shared" si="32"/>
        <v>0.432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f>K79</f>
        <v>0.432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f>AG79</f>
        <v>0.432</v>
      </c>
      <c r="AN79" s="17">
        <v>0</v>
      </c>
      <c r="AO79" s="9" t="s">
        <v>1</v>
      </c>
    </row>
    <row r="80" spans="1:41" s="2" customFormat="1" ht="47.25">
      <c r="A80" s="27" t="s">
        <v>53</v>
      </c>
      <c r="B80" s="57" t="s">
        <v>190</v>
      </c>
      <c r="C80" s="19" t="s">
        <v>219</v>
      </c>
      <c r="D80" s="17" t="s">
        <v>161</v>
      </c>
      <c r="E80" s="58">
        <v>2023</v>
      </c>
      <c r="F80" s="58">
        <v>2023</v>
      </c>
      <c r="G80" s="9" t="s">
        <v>10</v>
      </c>
      <c r="H80" s="17">
        <v>4.2000000000000003E-2</v>
      </c>
      <c r="I80" s="17">
        <v>0</v>
      </c>
      <c r="J80" s="17">
        <v>0</v>
      </c>
      <c r="K80" s="17">
        <f t="shared" si="33"/>
        <v>0.69599999999999995</v>
      </c>
      <c r="L80" s="17">
        <v>0</v>
      </c>
      <c r="M80" s="17">
        <v>9.8000000000000004E-2</v>
      </c>
      <c r="N80" s="17">
        <v>0.59799999999999998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4.2000000000000003E-2</v>
      </c>
      <c r="X80" s="17">
        <f t="shared" si="32"/>
        <v>0.69599999999999995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f>K80</f>
        <v>0.69599999999999995</v>
      </c>
      <c r="AJ80" s="17">
        <v>0</v>
      </c>
      <c r="AK80" s="17">
        <v>0</v>
      </c>
      <c r="AL80" s="17">
        <v>0</v>
      </c>
      <c r="AM80" s="17">
        <f>AI80</f>
        <v>0.69599999999999995</v>
      </c>
      <c r="AN80" s="17">
        <v>0</v>
      </c>
      <c r="AO80" s="56" t="s">
        <v>1</v>
      </c>
    </row>
    <row r="81" spans="1:41" s="2" customFormat="1" ht="47.25">
      <c r="A81" s="27" t="s">
        <v>53</v>
      </c>
      <c r="B81" s="57" t="s">
        <v>191</v>
      </c>
      <c r="C81" s="19" t="s">
        <v>220</v>
      </c>
      <c r="D81" s="17" t="s">
        <v>161</v>
      </c>
      <c r="E81" s="58">
        <v>2023</v>
      </c>
      <c r="F81" s="58">
        <v>2023</v>
      </c>
      <c r="G81" s="9" t="s">
        <v>10</v>
      </c>
      <c r="H81" s="17">
        <v>3.3000000000000002E-2</v>
      </c>
      <c r="I81" s="17">
        <v>0</v>
      </c>
      <c r="J81" s="17">
        <v>0</v>
      </c>
      <c r="K81" s="17">
        <f t="shared" si="33"/>
        <v>0.53500000000000003</v>
      </c>
      <c r="L81" s="17">
        <v>0</v>
      </c>
      <c r="M81" s="17">
        <v>8.6999999999999994E-2</v>
      </c>
      <c r="N81" s="17">
        <v>0.44800000000000001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3.3000000000000002E-2</v>
      </c>
      <c r="X81" s="17">
        <f>K81</f>
        <v>0.53500000000000003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f t="shared" ref="AI81:AI88" si="36">K81</f>
        <v>0.53500000000000003</v>
      </c>
      <c r="AJ81" s="17">
        <v>0</v>
      </c>
      <c r="AK81" s="17">
        <v>0</v>
      </c>
      <c r="AL81" s="17">
        <v>0</v>
      </c>
      <c r="AM81" s="17">
        <f t="shared" ref="AM81:AM88" si="37">AI81</f>
        <v>0.53500000000000003</v>
      </c>
      <c r="AN81" s="17">
        <v>0</v>
      </c>
      <c r="AO81" s="56" t="s">
        <v>1</v>
      </c>
    </row>
    <row r="82" spans="1:41" s="2" customFormat="1" ht="47.25">
      <c r="A82" s="27" t="s">
        <v>53</v>
      </c>
      <c r="B82" s="57" t="s">
        <v>192</v>
      </c>
      <c r="C82" s="19" t="s">
        <v>221</v>
      </c>
      <c r="D82" s="17" t="s">
        <v>161</v>
      </c>
      <c r="E82" s="58">
        <v>2023</v>
      </c>
      <c r="F82" s="58">
        <v>2023</v>
      </c>
      <c r="G82" s="9" t="s">
        <v>10</v>
      </c>
      <c r="H82" s="17">
        <v>3.3000000000000002E-2</v>
      </c>
      <c r="I82" s="17">
        <v>0</v>
      </c>
      <c r="J82" s="17">
        <v>0</v>
      </c>
      <c r="K82" s="17">
        <f t="shared" si="33"/>
        <v>0.54100000000000004</v>
      </c>
      <c r="L82" s="17">
        <v>0</v>
      </c>
      <c r="M82" s="17">
        <v>8.4000000000000005E-2</v>
      </c>
      <c r="N82" s="17">
        <v>0.45700000000000002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2.5000000000000001E-2</v>
      </c>
      <c r="X82" s="17">
        <f t="shared" si="32"/>
        <v>0.54100000000000004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f t="shared" si="36"/>
        <v>0.54100000000000004</v>
      </c>
      <c r="AJ82" s="17">
        <v>0</v>
      </c>
      <c r="AK82" s="17">
        <v>0</v>
      </c>
      <c r="AL82" s="17">
        <v>0</v>
      </c>
      <c r="AM82" s="17">
        <f t="shared" si="37"/>
        <v>0.54100000000000004</v>
      </c>
      <c r="AN82" s="17">
        <v>0</v>
      </c>
      <c r="AO82" s="56" t="s">
        <v>1</v>
      </c>
    </row>
    <row r="83" spans="1:41" s="2" customFormat="1" ht="47.25">
      <c r="A83" s="27" t="s">
        <v>53</v>
      </c>
      <c r="B83" s="57" t="s">
        <v>172</v>
      </c>
      <c r="C83" s="19" t="s">
        <v>222</v>
      </c>
      <c r="D83" s="17" t="s">
        <v>161</v>
      </c>
      <c r="E83" s="58">
        <v>2023</v>
      </c>
      <c r="F83" s="58">
        <v>2023</v>
      </c>
      <c r="G83" s="9" t="s">
        <v>10</v>
      </c>
      <c r="H83" s="17">
        <v>4.2000000000000003E-2</v>
      </c>
      <c r="I83" s="17">
        <v>0</v>
      </c>
      <c r="J83" s="17">
        <v>0</v>
      </c>
      <c r="K83" s="17">
        <f>M83+N83</f>
        <v>0.69599999999999995</v>
      </c>
      <c r="L83" s="17">
        <v>0</v>
      </c>
      <c r="M83" s="17">
        <v>9.8000000000000004E-2</v>
      </c>
      <c r="N83" s="17">
        <v>0.59799999999999998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4.2000000000000003E-2</v>
      </c>
      <c r="X83" s="17">
        <f t="shared" si="32"/>
        <v>0.69599999999999995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f>K83</f>
        <v>0.69599999999999995</v>
      </c>
      <c r="AJ83" s="17">
        <v>0</v>
      </c>
      <c r="AK83" s="17">
        <v>0</v>
      </c>
      <c r="AL83" s="17">
        <v>0</v>
      </c>
      <c r="AM83" s="17">
        <f>AI83</f>
        <v>0.69599999999999995</v>
      </c>
      <c r="AN83" s="17">
        <v>0</v>
      </c>
      <c r="AO83" s="56" t="s">
        <v>1</v>
      </c>
    </row>
    <row r="84" spans="1:41" s="2" customFormat="1" ht="47.25">
      <c r="A84" s="27" t="s">
        <v>53</v>
      </c>
      <c r="B84" s="57" t="s">
        <v>173</v>
      </c>
      <c r="C84" s="19" t="s">
        <v>223</v>
      </c>
      <c r="D84" s="17" t="s">
        <v>161</v>
      </c>
      <c r="E84" s="58">
        <v>2023</v>
      </c>
      <c r="F84" s="58">
        <v>2023</v>
      </c>
      <c r="G84" s="9" t="s">
        <v>10</v>
      </c>
      <c r="H84" s="17">
        <v>3.3000000000000002E-2</v>
      </c>
      <c r="I84" s="17">
        <v>0</v>
      </c>
      <c r="J84" s="17">
        <v>0</v>
      </c>
      <c r="K84" s="17">
        <f t="shared" si="33"/>
        <v>0.53500000000000003</v>
      </c>
      <c r="L84" s="17">
        <v>0</v>
      </c>
      <c r="M84" s="17">
        <v>8.6999999999999994E-2</v>
      </c>
      <c r="N84" s="17">
        <v>0.44800000000000001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3.3000000000000002E-2</v>
      </c>
      <c r="X84" s="17">
        <f t="shared" si="32"/>
        <v>0.53500000000000003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f t="shared" si="36"/>
        <v>0.53500000000000003</v>
      </c>
      <c r="AJ84" s="17">
        <v>0</v>
      </c>
      <c r="AK84" s="17">
        <v>0</v>
      </c>
      <c r="AL84" s="17">
        <v>0</v>
      </c>
      <c r="AM84" s="17">
        <f t="shared" si="37"/>
        <v>0.53500000000000003</v>
      </c>
      <c r="AN84" s="17">
        <v>0</v>
      </c>
      <c r="AO84" s="56" t="s">
        <v>1</v>
      </c>
    </row>
    <row r="85" spans="1:41" s="2" customFormat="1" ht="47.25">
      <c r="A85" s="27" t="s">
        <v>53</v>
      </c>
      <c r="B85" s="57" t="s">
        <v>174</v>
      </c>
      <c r="C85" s="19" t="s">
        <v>224</v>
      </c>
      <c r="D85" s="17" t="s">
        <v>161</v>
      </c>
      <c r="E85" s="58">
        <v>2023</v>
      </c>
      <c r="F85" s="58">
        <v>2023</v>
      </c>
      <c r="G85" s="9" t="s">
        <v>10</v>
      </c>
      <c r="H85" s="17">
        <v>3.3000000000000002E-2</v>
      </c>
      <c r="I85" s="17">
        <v>0</v>
      </c>
      <c r="J85" s="17">
        <v>0</v>
      </c>
      <c r="K85" s="17">
        <f t="shared" si="33"/>
        <v>0.54100000000000004</v>
      </c>
      <c r="L85" s="17">
        <v>0</v>
      </c>
      <c r="M85" s="17">
        <v>8.4000000000000005E-2</v>
      </c>
      <c r="N85" s="17">
        <v>0.45700000000000002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2.5000000000000001E-2</v>
      </c>
      <c r="X85" s="17">
        <f t="shared" si="32"/>
        <v>0.54100000000000004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f t="shared" si="36"/>
        <v>0.54100000000000004</v>
      </c>
      <c r="AJ85" s="17">
        <v>0</v>
      </c>
      <c r="AK85" s="17">
        <v>0</v>
      </c>
      <c r="AL85" s="17">
        <v>0</v>
      </c>
      <c r="AM85" s="17">
        <f t="shared" si="37"/>
        <v>0.54100000000000004</v>
      </c>
      <c r="AN85" s="17">
        <v>0</v>
      </c>
      <c r="AO85" s="56" t="s">
        <v>1</v>
      </c>
    </row>
    <row r="86" spans="1:41" s="2" customFormat="1" ht="47.25">
      <c r="A86" s="27" t="s">
        <v>53</v>
      </c>
      <c r="B86" s="57" t="s">
        <v>175</v>
      </c>
      <c r="C86" s="19" t="s">
        <v>225</v>
      </c>
      <c r="D86" s="17" t="s">
        <v>161</v>
      </c>
      <c r="E86" s="58">
        <v>2023</v>
      </c>
      <c r="F86" s="58">
        <v>2023</v>
      </c>
      <c r="G86" s="9" t="s">
        <v>10</v>
      </c>
      <c r="H86" s="17">
        <v>2.5000000000000001E-2</v>
      </c>
      <c r="I86" s="17">
        <v>0</v>
      </c>
      <c r="J86" s="17">
        <v>0</v>
      </c>
      <c r="K86" s="17">
        <f t="shared" si="33"/>
        <v>0.432</v>
      </c>
      <c r="L86" s="17">
        <v>0</v>
      </c>
      <c r="M86" s="17">
        <v>5.8000000000000003E-2</v>
      </c>
      <c r="N86" s="17">
        <v>0.374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3.3000000000000002E-2</v>
      </c>
      <c r="X86" s="17">
        <f>K86</f>
        <v>0.432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f>K86</f>
        <v>0.432</v>
      </c>
      <c r="AJ86" s="17">
        <v>0</v>
      </c>
      <c r="AK86" s="17">
        <v>0</v>
      </c>
      <c r="AL86" s="17">
        <v>0</v>
      </c>
      <c r="AM86" s="17">
        <f>AI86</f>
        <v>0.432</v>
      </c>
      <c r="AN86" s="17">
        <v>0</v>
      </c>
      <c r="AO86" s="56" t="s">
        <v>1</v>
      </c>
    </row>
    <row r="87" spans="1:41" s="2" customFormat="1" ht="47.25">
      <c r="A87" s="27" t="s">
        <v>53</v>
      </c>
      <c r="B87" s="57" t="s">
        <v>176</v>
      </c>
      <c r="C87" s="19" t="s">
        <v>226</v>
      </c>
      <c r="D87" s="17" t="s">
        <v>161</v>
      </c>
      <c r="E87" s="58">
        <v>2023</v>
      </c>
      <c r="F87" s="58">
        <v>2023</v>
      </c>
      <c r="G87" s="9" t="s">
        <v>10</v>
      </c>
      <c r="H87" s="17">
        <v>3.3000000000000002E-2</v>
      </c>
      <c r="I87" s="17">
        <v>0</v>
      </c>
      <c r="J87" s="17">
        <v>0</v>
      </c>
      <c r="K87" s="17">
        <f>M87+N87</f>
        <v>0.53500000000000003</v>
      </c>
      <c r="L87" s="17">
        <v>0</v>
      </c>
      <c r="M87" s="17">
        <v>8.6999999999999994E-2</v>
      </c>
      <c r="N87" s="17">
        <v>0.44800000000000001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3.3000000000000002E-2</v>
      </c>
      <c r="X87" s="17">
        <f t="shared" si="32"/>
        <v>0.53500000000000003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f t="shared" si="36"/>
        <v>0.53500000000000003</v>
      </c>
      <c r="AJ87" s="17">
        <v>0</v>
      </c>
      <c r="AK87" s="17">
        <v>0</v>
      </c>
      <c r="AL87" s="17">
        <v>0</v>
      </c>
      <c r="AM87" s="17">
        <f t="shared" si="37"/>
        <v>0.53500000000000003</v>
      </c>
      <c r="AN87" s="17">
        <v>0</v>
      </c>
      <c r="AO87" s="56" t="s">
        <v>1</v>
      </c>
    </row>
    <row r="88" spans="1:41" s="2" customFormat="1" ht="47.25">
      <c r="A88" s="27" t="s">
        <v>53</v>
      </c>
      <c r="B88" s="57" t="s">
        <v>177</v>
      </c>
      <c r="C88" s="19" t="s">
        <v>227</v>
      </c>
      <c r="D88" s="17" t="s">
        <v>161</v>
      </c>
      <c r="E88" s="58">
        <v>2023</v>
      </c>
      <c r="F88" s="58">
        <v>2023</v>
      </c>
      <c r="G88" s="9" t="s">
        <v>10</v>
      </c>
      <c r="H88" s="17">
        <v>2.5000000000000001E-2</v>
      </c>
      <c r="I88" s="17">
        <v>0</v>
      </c>
      <c r="J88" s="17">
        <v>0</v>
      </c>
      <c r="K88" s="17">
        <f t="shared" si="33"/>
        <v>0.432</v>
      </c>
      <c r="L88" s="17">
        <v>0</v>
      </c>
      <c r="M88" s="17">
        <v>5.8000000000000003E-2</v>
      </c>
      <c r="N88" s="17">
        <v>0.374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3.3000000000000002E-2</v>
      </c>
      <c r="X88" s="17">
        <f t="shared" si="32"/>
        <v>0.432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f t="shared" si="36"/>
        <v>0.432</v>
      </c>
      <c r="AJ88" s="17">
        <v>0</v>
      </c>
      <c r="AK88" s="17">
        <v>0</v>
      </c>
      <c r="AL88" s="17">
        <v>0</v>
      </c>
      <c r="AM88" s="17">
        <f t="shared" si="37"/>
        <v>0.432</v>
      </c>
      <c r="AN88" s="17">
        <v>0</v>
      </c>
      <c r="AO88" s="56" t="s">
        <v>1</v>
      </c>
    </row>
    <row r="89" spans="1:41" s="2" customFormat="1" ht="47.25">
      <c r="A89" s="27" t="s">
        <v>53</v>
      </c>
      <c r="B89" s="57" t="s">
        <v>178</v>
      </c>
      <c r="C89" s="19" t="s">
        <v>228</v>
      </c>
      <c r="D89" s="17" t="s">
        <v>161</v>
      </c>
      <c r="E89" s="58">
        <v>2023</v>
      </c>
      <c r="F89" s="58">
        <v>2023</v>
      </c>
      <c r="G89" s="9" t="s">
        <v>10</v>
      </c>
      <c r="H89" s="17">
        <v>4.2000000000000003E-2</v>
      </c>
      <c r="I89" s="17">
        <v>0</v>
      </c>
      <c r="J89" s="17">
        <v>0</v>
      </c>
      <c r="K89" s="17">
        <f>M89+N89</f>
        <v>0.69599999999999995</v>
      </c>
      <c r="L89" s="17">
        <v>0</v>
      </c>
      <c r="M89" s="17">
        <v>9.8000000000000004E-2</v>
      </c>
      <c r="N89" s="17">
        <v>0.59799999999999998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4.2000000000000003E-2</v>
      </c>
      <c r="X89" s="17">
        <f t="shared" si="32"/>
        <v>0.69599999999999995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f>K89</f>
        <v>0.69599999999999995</v>
      </c>
      <c r="AJ89" s="17">
        <v>0</v>
      </c>
      <c r="AK89" s="17">
        <v>0</v>
      </c>
      <c r="AL89" s="17">
        <v>0</v>
      </c>
      <c r="AM89" s="17">
        <f>AI89</f>
        <v>0.69599999999999995</v>
      </c>
      <c r="AN89" s="17">
        <v>0</v>
      </c>
      <c r="AO89" s="56" t="s">
        <v>1</v>
      </c>
    </row>
    <row r="90" spans="1:41" s="2" customFormat="1" ht="47.25">
      <c r="A90" s="27" t="s">
        <v>53</v>
      </c>
      <c r="B90" s="57" t="s">
        <v>179</v>
      </c>
      <c r="C90" s="19" t="s">
        <v>229</v>
      </c>
      <c r="D90" s="17" t="s">
        <v>161</v>
      </c>
      <c r="E90" s="58">
        <v>2024</v>
      </c>
      <c r="F90" s="58">
        <v>2024</v>
      </c>
      <c r="G90" s="9" t="s">
        <v>10</v>
      </c>
      <c r="H90" s="17">
        <v>2.5000000000000001E-2</v>
      </c>
      <c r="I90" s="17">
        <v>0</v>
      </c>
      <c r="J90" s="17">
        <v>0</v>
      </c>
      <c r="K90" s="17">
        <f t="shared" si="33"/>
        <v>0.432</v>
      </c>
      <c r="L90" s="17">
        <v>0</v>
      </c>
      <c r="M90" s="17">
        <v>5.8000000000000003E-2</v>
      </c>
      <c r="N90" s="17">
        <v>0.374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3.3000000000000002E-2</v>
      </c>
      <c r="X90" s="17">
        <f t="shared" si="32"/>
        <v>0.432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f>K90</f>
        <v>0.432</v>
      </c>
      <c r="AL90" s="17">
        <v>0</v>
      </c>
      <c r="AM90" s="17">
        <f>AK90</f>
        <v>0.432</v>
      </c>
      <c r="AN90" s="17">
        <v>0</v>
      </c>
      <c r="AO90" s="9" t="s">
        <v>1</v>
      </c>
    </row>
    <row r="91" spans="1:41" s="2" customFormat="1" ht="47.25">
      <c r="A91" s="27" t="s">
        <v>53</v>
      </c>
      <c r="B91" s="57" t="s">
        <v>180</v>
      </c>
      <c r="C91" s="19" t="s">
        <v>230</v>
      </c>
      <c r="D91" s="17" t="s">
        <v>161</v>
      </c>
      <c r="E91" s="58">
        <v>2024</v>
      </c>
      <c r="F91" s="58">
        <v>2024</v>
      </c>
      <c r="G91" s="9" t="s">
        <v>10</v>
      </c>
      <c r="H91" s="17">
        <v>2.5000000000000001E-2</v>
      </c>
      <c r="I91" s="17">
        <v>0</v>
      </c>
      <c r="J91" s="17">
        <v>0</v>
      </c>
      <c r="K91" s="17">
        <f t="shared" si="33"/>
        <v>0.432</v>
      </c>
      <c r="L91" s="17">
        <v>0</v>
      </c>
      <c r="M91" s="17">
        <v>5.8000000000000003E-2</v>
      </c>
      <c r="N91" s="17">
        <v>0.374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3.3000000000000002E-2</v>
      </c>
      <c r="X91" s="17">
        <f t="shared" si="32"/>
        <v>0.432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f t="shared" ref="AK91:AK100" si="38">K91</f>
        <v>0.432</v>
      </c>
      <c r="AL91" s="17">
        <v>0</v>
      </c>
      <c r="AM91" s="17">
        <f t="shared" ref="AM91:AM100" si="39">AK91</f>
        <v>0.432</v>
      </c>
      <c r="AN91" s="17">
        <v>0</v>
      </c>
      <c r="AO91" s="9" t="s">
        <v>1</v>
      </c>
    </row>
    <row r="92" spans="1:41" s="2" customFormat="1" ht="47.25">
      <c r="A92" s="27" t="s">
        <v>53</v>
      </c>
      <c r="B92" s="57" t="s">
        <v>181</v>
      </c>
      <c r="C92" s="19" t="s">
        <v>231</v>
      </c>
      <c r="D92" s="17" t="s">
        <v>161</v>
      </c>
      <c r="E92" s="58">
        <v>2024</v>
      </c>
      <c r="F92" s="58">
        <v>2024</v>
      </c>
      <c r="G92" s="9" t="s">
        <v>10</v>
      </c>
      <c r="H92" s="17">
        <v>3.3000000000000002E-2</v>
      </c>
      <c r="I92" s="17">
        <v>0</v>
      </c>
      <c r="J92" s="17">
        <v>0</v>
      </c>
      <c r="K92" s="17">
        <f t="shared" si="33"/>
        <v>0.53500000000000003</v>
      </c>
      <c r="L92" s="17">
        <v>0</v>
      </c>
      <c r="M92" s="17">
        <v>8.6999999999999994E-2</v>
      </c>
      <c r="N92" s="17">
        <v>0.44800000000000001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3.3000000000000002E-2</v>
      </c>
      <c r="X92" s="17">
        <f t="shared" si="32"/>
        <v>0.53500000000000003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f t="shared" si="38"/>
        <v>0.53500000000000003</v>
      </c>
      <c r="AL92" s="17">
        <v>0</v>
      </c>
      <c r="AM92" s="17">
        <f t="shared" si="39"/>
        <v>0.53500000000000003</v>
      </c>
      <c r="AN92" s="17">
        <v>0</v>
      </c>
      <c r="AO92" s="9" t="s">
        <v>1</v>
      </c>
    </row>
    <row r="93" spans="1:41" s="2" customFormat="1" ht="47.25">
      <c r="A93" s="27" t="s">
        <v>53</v>
      </c>
      <c r="B93" s="57" t="s">
        <v>182</v>
      </c>
      <c r="C93" s="19" t="s">
        <v>232</v>
      </c>
      <c r="D93" s="17" t="s">
        <v>161</v>
      </c>
      <c r="E93" s="58">
        <v>2024</v>
      </c>
      <c r="F93" s="58">
        <v>2024</v>
      </c>
      <c r="G93" s="9" t="s">
        <v>10</v>
      </c>
      <c r="H93" s="17">
        <v>2.5000000000000001E-2</v>
      </c>
      <c r="I93" s="17">
        <v>0</v>
      </c>
      <c r="J93" s="17">
        <v>0</v>
      </c>
      <c r="K93" s="17">
        <f t="shared" si="33"/>
        <v>0.432</v>
      </c>
      <c r="L93" s="17">
        <v>0</v>
      </c>
      <c r="M93" s="17">
        <v>5.8000000000000003E-2</v>
      </c>
      <c r="N93" s="17">
        <v>0.374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3.3000000000000002E-2</v>
      </c>
      <c r="X93" s="17">
        <f>K93</f>
        <v>0.432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f t="shared" si="38"/>
        <v>0.432</v>
      </c>
      <c r="AL93" s="17">
        <v>0</v>
      </c>
      <c r="AM93" s="17">
        <f t="shared" si="39"/>
        <v>0.432</v>
      </c>
      <c r="AN93" s="17">
        <v>0</v>
      </c>
      <c r="AO93" s="9" t="s">
        <v>1</v>
      </c>
    </row>
    <row r="94" spans="1:41" s="2" customFormat="1" ht="47.25">
      <c r="A94" s="27" t="s">
        <v>53</v>
      </c>
      <c r="B94" s="57" t="s">
        <v>183</v>
      </c>
      <c r="C94" s="19" t="s">
        <v>233</v>
      </c>
      <c r="D94" s="17" t="s">
        <v>161</v>
      </c>
      <c r="E94" s="58">
        <v>2024</v>
      </c>
      <c r="F94" s="58">
        <v>2024</v>
      </c>
      <c r="G94" s="9" t="s">
        <v>10</v>
      </c>
      <c r="H94" s="17">
        <v>2.5000000000000001E-2</v>
      </c>
      <c r="I94" s="17">
        <v>0</v>
      </c>
      <c r="J94" s="17">
        <v>0</v>
      </c>
      <c r="K94" s="17">
        <f t="shared" si="33"/>
        <v>0.432</v>
      </c>
      <c r="L94" s="17">
        <v>0</v>
      </c>
      <c r="M94" s="17">
        <v>5.8000000000000003E-2</v>
      </c>
      <c r="N94" s="17">
        <v>0.374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3.3000000000000002E-2</v>
      </c>
      <c r="X94" s="17">
        <f t="shared" si="32"/>
        <v>0.432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f t="shared" si="38"/>
        <v>0.432</v>
      </c>
      <c r="AL94" s="17">
        <v>0</v>
      </c>
      <c r="AM94" s="17">
        <f>AK94</f>
        <v>0.432</v>
      </c>
      <c r="AN94" s="17">
        <v>0</v>
      </c>
      <c r="AO94" s="9" t="s">
        <v>1</v>
      </c>
    </row>
    <row r="95" spans="1:41" s="2" customFormat="1" ht="47.25">
      <c r="A95" s="27" t="s">
        <v>53</v>
      </c>
      <c r="B95" s="57" t="s">
        <v>184</v>
      </c>
      <c r="C95" s="19" t="s">
        <v>234</v>
      </c>
      <c r="D95" s="17" t="s">
        <v>161</v>
      </c>
      <c r="E95" s="58">
        <v>2024</v>
      </c>
      <c r="F95" s="58">
        <v>2024</v>
      </c>
      <c r="G95" s="9" t="s">
        <v>10</v>
      </c>
      <c r="H95" s="17">
        <v>2.5000000000000001E-2</v>
      </c>
      <c r="I95" s="17">
        <v>0</v>
      </c>
      <c r="J95" s="17">
        <v>0</v>
      </c>
      <c r="K95" s="17">
        <f t="shared" si="33"/>
        <v>0.432</v>
      </c>
      <c r="L95" s="17">
        <v>0</v>
      </c>
      <c r="M95" s="17">
        <v>5.8000000000000003E-2</v>
      </c>
      <c r="N95" s="17">
        <v>0.374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3.3000000000000002E-2</v>
      </c>
      <c r="X95" s="17">
        <f t="shared" si="32"/>
        <v>0.432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f t="shared" si="38"/>
        <v>0.432</v>
      </c>
      <c r="AL95" s="17">
        <v>0</v>
      </c>
      <c r="AM95" s="17">
        <f t="shared" si="39"/>
        <v>0.432</v>
      </c>
      <c r="AN95" s="17">
        <v>0</v>
      </c>
      <c r="AO95" s="9" t="s">
        <v>1</v>
      </c>
    </row>
    <row r="96" spans="1:41" s="2" customFormat="1" ht="47.25">
      <c r="A96" s="27" t="s">
        <v>53</v>
      </c>
      <c r="B96" s="57" t="s">
        <v>185</v>
      </c>
      <c r="C96" s="19" t="s">
        <v>235</v>
      </c>
      <c r="D96" s="17" t="s">
        <v>161</v>
      </c>
      <c r="E96" s="58">
        <v>2024</v>
      </c>
      <c r="F96" s="58">
        <v>2024</v>
      </c>
      <c r="G96" s="9" t="s">
        <v>10</v>
      </c>
      <c r="H96" s="17">
        <v>3.3000000000000002E-2</v>
      </c>
      <c r="I96" s="17">
        <v>0</v>
      </c>
      <c r="J96" s="17">
        <v>0</v>
      </c>
      <c r="K96" s="17">
        <f t="shared" si="33"/>
        <v>0.53500000000000003</v>
      </c>
      <c r="L96" s="17">
        <v>0</v>
      </c>
      <c r="M96" s="17">
        <v>8.6999999999999994E-2</v>
      </c>
      <c r="N96" s="17">
        <v>0.44800000000000001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3.3000000000000002E-2</v>
      </c>
      <c r="X96" s="17">
        <f t="shared" si="32"/>
        <v>0.53500000000000003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f t="shared" si="38"/>
        <v>0.53500000000000003</v>
      </c>
      <c r="AL96" s="17">
        <v>0</v>
      </c>
      <c r="AM96" s="17">
        <f t="shared" si="39"/>
        <v>0.53500000000000003</v>
      </c>
      <c r="AN96" s="17">
        <v>0</v>
      </c>
      <c r="AO96" s="9" t="s">
        <v>1</v>
      </c>
    </row>
    <row r="97" spans="1:50" s="2" customFormat="1" ht="47.25">
      <c r="A97" s="27" t="s">
        <v>53</v>
      </c>
      <c r="B97" s="57" t="s">
        <v>186</v>
      </c>
      <c r="C97" s="19" t="s">
        <v>236</v>
      </c>
      <c r="D97" s="17" t="s">
        <v>161</v>
      </c>
      <c r="E97" s="58">
        <v>2024</v>
      </c>
      <c r="F97" s="58">
        <v>2024</v>
      </c>
      <c r="G97" s="9" t="s">
        <v>10</v>
      </c>
      <c r="H97" s="17">
        <v>2.5000000000000001E-2</v>
      </c>
      <c r="I97" s="17">
        <v>0</v>
      </c>
      <c r="J97" s="17">
        <v>0</v>
      </c>
      <c r="K97" s="17">
        <f t="shared" si="33"/>
        <v>0.432</v>
      </c>
      <c r="L97" s="17">
        <v>0</v>
      </c>
      <c r="M97" s="17">
        <v>5.8000000000000003E-2</v>
      </c>
      <c r="N97" s="17">
        <v>0.374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3.3000000000000002E-2</v>
      </c>
      <c r="X97" s="17">
        <f t="shared" si="32"/>
        <v>0.432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f t="shared" si="38"/>
        <v>0.432</v>
      </c>
      <c r="AL97" s="17">
        <v>0</v>
      </c>
      <c r="AM97" s="17">
        <f>AK97</f>
        <v>0.432</v>
      </c>
      <c r="AN97" s="17">
        <v>0</v>
      </c>
      <c r="AO97" s="9" t="s">
        <v>1</v>
      </c>
    </row>
    <row r="98" spans="1:50" s="2" customFormat="1" ht="47.25">
      <c r="A98" s="27" t="s">
        <v>53</v>
      </c>
      <c r="B98" s="57" t="s">
        <v>187</v>
      </c>
      <c r="C98" s="19" t="s">
        <v>237</v>
      </c>
      <c r="D98" s="17" t="s">
        <v>161</v>
      </c>
      <c r="E98" s="58">
        <v>2024</v>
      </c>
      <c r="F98" s="58">
        <v>2024</v>
      </c>
      <c r="G98" s="9" t="s">
        <v>10</v>
      </c>
      <c r="H98" s="17">
        <v>2.5000000000000001E-2</v>
      </c>
      <c r="I98" s="17">
        <v>0</v>
      </c>
      <c r="J98" s="17">
        <v>0</v>
      </c>
      <c r="K98" s="17">
        <f t="shared" si="33"/>
        <v>0.432</v>
      </c>
      <c r="L98" s="17">
        <v>0</v>
      </c>
      <c r="M98" s="17">
        <v>5.8000000000000003E-2</v>
      </c>
      <c r="N98" s="17">
        <v>0.374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3.3000000000000002E-2</v>
      </c>
      <c r="X98" s="17">
        <f t="shared" si="32"/>
        <v>0.432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f>K98</f>
        <v>0.432</v>
      </c>
      <c r="AL98" s="17">
        <v>0</v>
      </c>
      <c r="AM98" s="17">
        <f t="shared" si="39"/>
        <v>0.432</v>
      </c>
      <c r="AN98" s="17">
        <v>0</v>
      </c>
      <c r="AO98" s="9" t="s">
        <v>1</v>
      </c>
    </row>
    <row r="99" spans="1:50" s="2" customFormat="1" ht="47.25">
      <c r="A99" s="27" t="s">
        <v>53</v>
      </c>
      <c r="B99" s="57" t="s">
        <v>188</v>
      </c>
      <c r="C99" s="19" t="s">
        <v>238</v>
      </c>
      <c r="D99" s="17" t="s">
        <v>161</v>
      </c>
      <c r="E99" s="58">
        <v>2024</v>
      </c>
      <c r="F99" s="58">
        <v>2024</v>
      </c>
      <c r="G99" s="9" t="s">
        <v>10</v>
      </c>
      <c r="H99" s="17">
        <v>3.3000000000000002E-2</v>
      </c>
      <c r="I99" s="17">
        <v>0</v>
      </c>
      <c r="J99" s="17">
        <v>0</v>
      </c>
      <c r="K99" s="17">
        <f t="shared" si="33"/>
        <v>0.53500000000000003</v>
      </c>
      <c r="L99" s="17">
        <v>0</v>
      </c>
      <c r="M99" s="17">
        <v>8.6999999999999994E-2</v>
      </c>
      <c r="N99" s="17">
        <v>0.44800000000000001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3.3000000000000002E-2</v>
      </c>
      <c r="X99" s="17">
        <f t="shared" si="32"/>
        <v>0.53500000000000003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f t="shared" si="38"/>
        <v>0.53500000000000003</v>
      </c>
      <c r="AL99" s="17">
        <v>0</v>
      </c>
      <c r="AM99" s="17">
        <f t="shared" si="39"/>
        <v>0.53500000000000003</v>
      </c>
      <c r="AN99" s="17">
        <v>0</v>
      </c>
      <c r="AO99" s="9" t="s">
        <v>1</v>
      </c>
    </row>
    <row r="100" spans="1:50" s="2" customFormat="1" ht="47.25">
      <c r="A100" s="27" t="s">
        <v>53</v>
      </c>
      <c r="B100" s="57" t="s">
        <v>205</v>
      </c>
      <c r="C100" s="19" t="s">
        <v>239</v>
      </c>
      <c r="D100" s="17" t="s">
        <v>161</v>
      </c>
      <c r="E100" s="58">
        <v>2024</v>
      </c>
      <c r="F100" s="58">
        <v>2024</v>
      </c>
      <c r="G100" s="9" t="s">
        <v>10</v>
      </c>
      <c r="H100" s="17">
        <v>2.5000000000000001E-2</v>
      </c>
      <c r="I100" s="17">
        <v>0</v>
      </c>
      <c r="J100" s="17">
        <v>0</v>
      </c>
      <c r="K100" s="17">
        <f t="shared" si="33"/>
        <v>0.432</v>
      </c>
      <c r="L100" s="17">
        <v>0</v>
      </c>
      <c r="M100" s="17">
        <v>5.8000000000000003E-2</v>
      </c>
      <c r="N100" s="17">
        <v>0.374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3.3000000000000002E-2</v>
      </c>
      <c r="X100" s="17">
        <f t="shared" si="32"/>
        <v>0.432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f t="shared" si="38"/>
        <v>0.432</v>
      </c>
      <c r="AL100" s="17">
        <v>0</v>
      </c>
      <c r="AM100" s="17">
        <f t="shared" si="39"/>
        <v>0.432</v>
      </c>
      <c r="AN100" s="17">
        <v>0</v>
      </c>
      <c r="AO100" s="9" t="s">
        <v>1</v>
      </c>
    </row>
    <row r="101" spans="1:50" ht="63">
      <c r="A101" s="12" t="s">
        <v>51</v>
      </c>
      <c r="B101" s="14" t="s">
        <v>52</v>
      </c>
      <c r="C101" s="9" t="s">
        <v>1</v>
      </c>
      <c r="D101" s="9" t="s">
        <v>1</v>
      </c>
      <c r="E101" s="9" t="s">
        <v>1</v>
      </c>
      <c r="F101" s="9" t="s">
        <v>1</v>
      </c>
      <c r="G101" s="9" t="s">
        <v>1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7">
        <f t="shared" si="32"/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8" t="s">
        <v>1</v>
      </c>
    </row>
    <row r="102" spans="1:50" ht="31.5">
      <c r="A102" s="12" t="s">
        <v>51</v>
      </c>
      <c r="B102" s="15" t="s">
        <v>4</v>
      </c>
      <c r="C102" s="9" t="s">
        <v>1</v>
      </c>
      <c r="D102" s="9" t="s">
        <v>1</v>
      </c>
      <c r="E102" s="9" t="s">
        <v>1</v>
      </c>
      <c r="F102" s="9" t="s">
        <v>1</v>
      </c>
      <c r="G102" s="9" t="s">
        <v>1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7">
        <f t="shared" si="32"/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8" t="s">
        <v>1</v>
      </c>
    </row>
    <row r="103" spans="1:50" ht="31.5">
      <c r="A103" s="12" t="s">
        <v>51</v>
      </c>
      <c r="B103" s="15" t="s">
        <v>4</v>
      </c>
      <c r="C103" s="9" t="s">
        <v>1</v>
      </c>
      <c r="D103" s="9" t="s">
        <v>1</v>
      </c>
      <c r="E103" s="9" t="s">
        <v>1</v>
      </c>
      <c r="F103" s="9" t="s">
        <v>1</v>
      </c>
      <c r="G103" s="9" t="s">
        <v>1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7">
        <f t="shared" si="32"/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8" t="s">
        <v>1</v>
      </c>
    </row>
    <row r="104" spans="1:50" s="77" customFormat="1" ht="47.25">
      <c r="A104" s="73" t="s">
        <v>50</v>
      </c>
      <c r="B104" s="74" t="s">
        <v>49</v>
      </c>
      <c r="C104" s="75" t="s">
        <v>47</v>
      </c>
      <c r="D104" s="76">
        <v>0</v>
      </c>
      <c r="E104" s="76">
        <v>0</v>
      </c>
      <c r="F104" s="76">
        <v>0</v>
      </c>
      <c r="G104" s="76">
        <v>0</v>
      </c>
      <c r="H104" s="76">
        <f>H105</f>
        <v>0.93500000000000005</v>
      </c>
      <c r="I104" s="76">
        <f t="shared" ref="I104:J104" si="40">I105</f>
        <v>1.6639999999999999</v>
      </c>
      <c r="J104" s="76">
        <f t="shared" si="40"/>
        <v>0</v>
      </c>
      <c r="K104" s="76">
        <f>K105</f>
        <v>4.8599999999999994</v>
      </c>
      <c r="L104" s="76">
        <f t="shared" ref="L104:V104" si="41">L105</f>
        <v>0.26800000000000002</v>
      </c>
      <c r="M104" s="76">
        <f t="shared" si="41"/>
        <v>1.238</v>
      </c>
      <c r="N104" s="76">
        <f t="shared" si="41"/>
        <v>3.3540000000000001</v>
      </c>
      <c r="O104" s="76">
        <f t="shared" si="41"/>
        <v>0</v>
      </c>
      <c r="P104" s="76">
        <f t="shared" si="41"/>
        <v>8.7859999999999996</v>
      </c>
      <c r="Q104" s="76">
        <f t="shared" si="41"/>
        <v>0.26800000000000002</v>
      </c>
      <c r="R104" s="76">
        <f t="shared" si="41"/>
        <v>1.8639999999999999</v>
      </c>
      <c r="S104" s="76">
        <f t="shared" si="41"/>
        <v>6.6539999999999999</v>
      </c>
      <c r="T104" s="76">
        <f t="shared" si="41"/>
        <v>0</v>
      </c>
      <c r="U104" s="76">
        <f t="shared" si="41"/>
        <v>0.93500000000000005</v>
      </c>
      <c r="V104" s="76">
        <f t="shared" si="41"/>
        <v>8.7859999999999996</v>
      </c>
      <c r="W104" s="76">
        <v>0</v>
      </c>
      <c r="X104" s="76">
        <f t="shared" si="32"/>
        <v>4.8599999999999994</v>
      </c>
      <c r="Y104" s="76">
        <v>0</v>
      </c>
      <c r="Z104" s="76">
        <v>0</v>
      </c>
      <c r="AA104" s="76">
        <f>AA105</f>
        <v>4.8599999999999994</v>
      </c>
      <c r="AB104" s="76">
        <f>AB105</f>
        <v>8.7859999999999996</v>
      </c>
      <c r="AC104" s="76">
        <v>0</v>
      </c>
      <c r="AD104" s="76">
        <v>0</v>
      </c>
      <c r="AE104" s="76">
        <v>0</v>
      </c>
      <c r="AF104" s="76">
        <v>0</v>
      </c>
      <c r="AG104" s="76">
        <v>0</v>
      </c>
      <c r="AH104" s="76">
        <v>0</v>
      </c>
      <c r="AI104" s="76">
        <v>0</v>
      </c>
      <c r="AJ104" s="76">
        <v>0</v>
      </c>
      <c r="AK104" s="76">
        <v>0</v>
      </c>
      <c r="AL104" s="76">
        <v>0</v>
      </c>
      <c r="AM104" s="76">
        <v>0</v>
      </c>
      <c r="AN104" s="76">
        <v>0</v>
      </c>
      <c r="AO104" s="75" t="s">
        <v>1</v>
      </c>
    </row>
    <row r="105" spans="1:50" s="77" customFormat="1" ht="31.5">
      <c r="A105" s="73" t="s">
        <v>46</v>
      </c>
      <c r="B105" s="74" t="s">
        <v>48</v>
      </c>
      <c r="C105" s="75" t="s">
        <v>47</v>
      </c>
      <c r="D105" s="76">
        <v>0</v>
      </c>
      <c r="E105" s="76">
        <v>0</v>
      </c>
      <c r="F105" s="76">
        <v>0</v>
      </c>
      <c r="G105" s="76">
        <v>0</v>
      </c>
      <c r="H105" s="76">
        <f>H106+H107</f>
        <v>0.93500000000000005</v>
      </c>
      <c r="I105" s="76">
        <f>I106+I107</f>
        <v>1.6639999999999999</v>
      </c>
      <c r="J105" s="76">
        <v>0</v>
      </c>
      <c r="K105" s="76">
        <f>K106+K107</f>
        <v>4.8599999999999994</v>
      </c>
      <c r="L105" s="76">
        <f t="shared" ref="L105:V105" si="42">L106+L107</f>
        <v>0.26800000000000002</v>
      </c>
      <c r="M105" s="76">
        <f t="shared" si="42"/>
        <v>1.238</v>
      </c>
      <c r="N105" s="76">
        <f t="shared" si="42"/>
        <v>3.3540000000000001</v>
      </c>
      <c r="O105" s="76">
        <f t="shared" si="42"/>
        <v>0</v>
      </c>
      <c r="P105" s="76">
        <f t="shared" si="42"/>
        <v>8.7859999999999996</v>
      </c>
      <c r="Q105" s="76">
        <f t="shared" si="42"/>
        <v>0.26800000000000002</v>
      </c>
      <c r="R105" s="76">
        <f t="shared" si="42"/>
        <v>1.8639999999999999</v>
      </c>
      <c r="S105" s="76">
        <f t="shared" si="42"/>
        <v>6.6539999999999999</v>
      </c>
      <c r="T105" s="76">
        <f t="shared" si="42"/>
        <v>0</v>
      </c>
      <c r="U105" s="76">
        <f t="shared" si="42"/>
        <v>0.93500000000000005</v>
      </c>
      <c r="V105" s="76">
        <f t="shared" si="42"/>
        <v>8.7859999999999996</v>
      </c>
      <c r="W105" s="76">
        <v>0</v>
      </c>
      <c r="X105" s="76">
        <f t="shared" si="32"/>
        <v>4.8599999999999994</v>
      </c>
      <c r="Y105" s="76">
        <v>0</v>
      </c>
      <c r="Z105" s="76">
        <v>0</v>
      </c>
      <c r="AA105" s="76">
        <f>AA106+AA107</f>
        <v>4.8599999999999994</v>
      </c>
      <c r="AB105" s="76">
        <f>AB106+AB107</f>
        <v>8.7859999999999996</v>
      </c>
      <c r="AC105" s="76">
        <v>0</v>
      </c>
      <c r="AD105" s="76">
        <v>0</v>
      </c>
      <c r="AE105" s="76">
        <v>0</v>
      </c>
      <c r="AF105" s="76">
        <v>0</v>
      </c>
      <c r="AG105" s="76">
        <v>0</v>
      </c>
      <c r="AH105" s="76">
        <v>0</v>
      </c>
      <c r="AI105" s="76">
        <v>0</v>
      </c>
      <c r="AJ105" s="76">
        <v>0</v>
      </c>
      <c r="AK105" s="76">
        <v>0</v>
      </c>
      <c r="AL105" s="76">
        <v>0</v>
      </c>
      <c r="AM105" s="76">
        <v>0</v>
      </c>
      <c r="AN105" s="76">
        <v>0</v>
      </c>
      <c r="AO105" s="78" t="s">
        <v>1</v>
      </c>
    </row>
    <row r="106" spans="1:50" s="2" customFormat="1" ht="144" customHeight="1">
      <c r="A106" s="27" t="s">
        <v>46</v>
      </c>
      <c r="B106" s="72" t="s">
        <v>257</v>
      </c>
      <c r="C106" s="19" t="s">
        <v>258</v>
      </c>
      <c r="D106" s="9" t="s">
        <v>261</v>
      </c>
      <c r="E106" s="9">
        <v>2019</v>
      </c>
      <c r="F106" s="9">
        <v>2019</v>
      </c>
      <c r="G106" s="9">
        <v>2019</v>
      </c>
      <c r="H106" s="17">
        <v>0.52900000000000003</v>
      </c>
      <c r="I106" s="17">
        <v>0.436</v>
      </c>
      <c r="J106" s="17">
        <v>0</v>
      </c>
      <c r="K106" s="17">
        <f t="shared" ref="K106:K107" si="43">L106+M106+N106</f>
        <v>2.7519999999999998</v>
      </c>
      <c r="L106" s="17">
        <v>0.13500000000000001</v>
      </c>
      <c r="M106" s="17">
        <v>0.66300000000000003</v>
      </c>
      <c r="N106" s="17">
        <v>1.954</v>
      </c>
      <c r="O106" s="17">
        <v>0</v>
      </c>
      <c r="P106" s="17">
        <f>Q106+R106+S106</f>
        <v>2.411</v>
      </c>
      <c r="Q106" s="17">
        <v>0.13500000000000001</v>
      </c>
      <c r="R106" s="17">
        <v>0.61799999999999999</v>
      </c>
      <c r="S106" s="17">
        <v>1.6579999999999999</v>
      </c>
      <c r="T106" s="17">
        <v>0</v>
      </c>
      <c r="U106" s="17">
        <v>0.52900000000000003</v>
      </c>
      <c r="V106" s="17">
        <f>P106</f>
        <v>2.411</v>
      </c>
      <c r="W106" s="17">
        <v>0</v>
      </c>
      <c r="X106" s="17">
        <v>0</v>
      </c>
      <c r="Y106" s="17">
        <v>0</v>
      </c>
      <c r="Z106" s="17">
        <v>0</v>
      </c>
      <c r="AA106" s="17">
        <f>K106</f>
        <v>2.7519999999999998</v>
      </c>
      <c r="AB106" s="17">
        <f>P106</f>
        <v>2.411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67" t="s">
        <v>1</v>
      </c>
    </row>
    <row r="107" spans="1:50" s="2" customFormat="1" ht="144" customHeight="1">
      <c r="A107" s="27" t="s">
        <v>46</v>
      </c>
      <c r="B107" s="72" t="s">
        <v>259</v>
      </c>
      <c r="C107" s="19" t="s">
        <v>260</v>
      </c>
      <c r="D107" s="9" t="s">
        <v>261</v>
      </c>
      <c r="E107" s="9">
        <v>2019</v>
      </c>
      <c r="F107" s="9">
        <v>2019</v>
      </c>
      <c r="G107" s="9">
        <v>2019</v>
      </c>
      <c r="H107" s="17">
        <v>0.40600000000000003</v>
      </c>
      <c r="I107" s="17">
        <v>1.228</v>
      </c>
      <c r="J107" s="17">
        <v>0</v>
      </c>
      <c r="K107" s="17">
        <f t="shared" si="43"/>
        <v>2.1079999999999997</v>
      </c>
      <c r="L107" s="17">
        <v>0.13300000000000001</v>
      </c>
      <c r="M107" s="17">
        <v>0.57499999999999996</v>
      </c>
      <c r="N107" s="17">
        <v>1.4</v>
      </c>
      <c r="O107" s="17">
        <v>0</v>
      </c>
      <c r="P107" s="17">
        <f>Q107+R107+S107</f>
        <v>6.375</v>
      </c>
      <c r="Q107" s="17">
        <v>0.13300000000000001</v>
      </c>
      <c r="R107" s="17">
        <v>1.246</v>
      </c>
      <c r="S107" s="17">
        <v>4.9960000000000004</v>
      </c>
      <c r="T107" s="17">
        <v>0</v>
      </c>
      <c r="U107" s="17">
        <v>0.40600000000000003</v>
      </c>
      <c r="V107" s="17">
        <f>P107</f>
        <v>6.375</v>
      </c>
      <c r="W107" s="17">
        <v>0</v>
      </c>
      <c r="X107" s="17">
        <v>0</v>
      </c>
      <c r="Y107" s="17">
        <v>0</v>
      </c>
      <c r="Z107" s="17">
        <v>0</v>
      </c>
      <c r="AA107" s="17">
        <f>K107</f>
        <v>2.1079999999999997</v>
      </c>
      <c r="AB107" s="17">
        <f>P107</f>
        <v>6.375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67" t="s">
        <v>1</v>
      </c>
    </row>
    <row r="108" spans="1:50" ht="47.25">
      <c r="A108" s="12" t="s">
        <v>44</v>
      </c>
      <c r="B108" s="14" t="s">
        <v>45</v>
      </c>
      <c r="C108" s="9" t="s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7">
        <f t="shared" si="32"/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8" t="s">
        <v>1</v>
      </c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1:50" ht="31.5">
      <c r="A109" s="12" t="s">
        <v>44</v>
      </c>
      <c r="B109" s="15" t="s">
        <v>4</v>
      </c>
      <c r="C109" s="9" t="s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7">
        <f t="shared" si="32"/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8" t="s">
        <v>1</v>
      </c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1:50" ht="31.5">
      <c r="A110" s="12" t="s">
        <v>44</v>
      </c>
      <c r="B110" s="15" t="s">
        <v>4</v>
      </c>
      <c r="C110" s="9" t="s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7">
        <f t="shared" si="32"/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8" t="s">
        <v>1</v>
      </c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1:50" s="21" customFormat="1" ht="47.25">
      <c r="A111" s="25" t="s">
        <v>43</v>
      </c>
      <c r="B111" s="24" t="s">
        <v>42</v>
      </c>
      <c r="C111" s="22" t="s">
        <v>47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f>K112</f>
        <v>158.376</v>
      </c>
      <c r="L111" s="23">
        <v>0</v>
      </c>
      <c r="M111" s="23">
        <v>0</v>
      </c>
      <c r="N111" s="23">
        <f>K111</f>
        <v>158.376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f t="shared" si="32"/>
        <v>158.376</v>
      </c>
      <c r="Y111" s="23">
        <v>0</v>
      </c>
      <c r="Z111" s="23">
        <v>0</v>
      </c>
      <c r="AA111" s="23">
        <v>0</v>
      </c>
      <c r="AB111" s="23">
        <v>0</v>
      </c>
      <c r="AC111" s="23">
        <f>AC112</f>
        <v>59.141999999999996</v>
      </c>
      <c r="AD111" s="23">
        <v>0</v>
      </c>
      <c r="AE111" s="23">
        <f>AE112</f>
        <v>26.27</v>
      </c>
      <c r="AF111" s="23">
        <v>0</v>
      </c>
      <c r="AG111" s="23">
        <f>AG112</f>
        <v>30.597999999999999</v>
      </c>
      <c r="AH111" s="23">
        <v>0</v>
      </c>
      <c r="AI111" s="23">
        <f>AI112</f>
        <v>22.431999999999999</v>
      </c>
      <c r="AJ111" s="23">
        <v>0</v>
      </c>
      <c r="AK111" s="23">
        <f>AK112</f>
        <v>19.934000000000001</v>
      </c>
      <c r="AL111" s="23">
        <v>0</v>
      </c>
      <c r="AM111" s="23">
        <f>AM112</f>
        <v>158.37599999999998</v>
      </c>
      <c r="AN111" s="23">
        <v>0</v>
      </c>
      <c r="AO111" s="22" t="s">
        <v>1</v>
      </c>
    </row>
    <row r="112" spans="1:50" s="21" customFormat="1" ht="47.25">
      <c r="A112" s="25" t="s">
        <v>40</v>
      </c>
      <c r="B112" s="24" t="s">
        <v>41</v>
      </c>
      <c r="C112" s="22" t="s">
        <v>47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f>K113+K114+K115</f>
        <v>158.376</v>
      </c>
      <c r="L112" s="23">
        <v>0</v>
      </c>
      <c r="M112" s="23">
        <v>0</v>
      </c>
      <c r="N112" s="23">
        <f>K112</f>
        <v>158.376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f t="shared" si="32"/>
        <v>158.376</v>
      </c>
      <c r="Y112" s="23">
        <v>0</v>
      </c>
      <c r="Z112" s="23">
        <v>0</v>
      </c>
      <c r="AA112" s="23">
        <v>0</v>
      </c>
      <c r="AB112" s="23">
        <v>0</v>
      </c>
      <c r="AC112" s="23">
        <f>AC113+AC114+AC115</f>
        <v>59.141999999999996</v>
      </c>
      <c r="AD112" s="23">
        <v>0</v>
      </c>
      <c r="AE112" s="23">
        <f>AE113+AE114+AE115</f>
        <v>26.27</v>
      </c>
      <c r="AF112" s="23">
        <v>0</v>
      </c>
      <c r="AG112" s="23">
        <f>AG113+AG114+AG115</f>
        <v>30.597999999999999</v>
      </c>
      <c r="AH112" s="23">
        <v>0</v>
      </c>
      <c r="AI112" s="23">
        <f>AI113+AI114+AI115</f>
        <v>22.431999999999999</v>
      </c>
      <c r="AJ112" s="23">
        <v>0</v>
      </c>
      <c r="AK112" s="23">
        <f>AK113+AK114+AK115</f>
        <v>19.934000000000001</v>
      </c>
      <c r="AL112" s="23">
        <v>0</v>
      </c>
      <c r="AM112" s="23">
        <f>AK112+AI112+AG112+AE112+AC112</f>
        <v>158.37599999999998</v>
      </c>
      <c r="AN112" s="23">
        <v>0</v>
      </c>
      <c r="AO112" s="22" t="s">
        <v>1</v>
      </c>
    </row>
    <row r="113" spans="1:50" ht="47.25">
      <c r="A113" s="12" t="s">
        <v>40</v>
      </c>
      <c r="B113" s="26" t="s">
        <v>207</v>
      </c>
      <c r="C113" s="61" t="s">
        <v>240</v>
      </c>
      <c r="D113" s="13" t="s">
        <v>161</v>
      </c>
      <c r="E113" s="62">
        <v>2020</v>
      </c>
      <c r="F113" s="62">
        <v>2024</v>
      </c>
      <c r="G113" s="13">
        <v>0</v>
      </c>
      <c r="H113" s="13" t="s">
        <v>10</v>
      </c>
      <c r="I113" s="13">
        <v>0</v>
      </c>
      <c r="J113" s="13">
        <v>0</v>
      </c>
      <c r="K113" s="13">
        <v>113.232</v>
      </c>
      <c r="L113" s="13">
        <v>0</v>
      </c>
      <c r="M113" s="13">
        <v>0</v>
      </c>
      <c r="N113" s="13">
        <f>K113</f>
        <v>113.232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7">
        <f t="shared" si="32"/>
        <v>113.232</v>
      </c>
      <c r="Y113" s="13">
        <v>0</v>
      </c>
      <c r="Z113" s="13">
        <v>0</v>
      </c>
      <c r="AA113" s="13">
        <v>0</v>
      </c>
      <c r="AB113" s="13">
        <v>0</v>
      </c>
      <c r="AC113" s="13">
        <v>37.085999999999999</v>
      </c>
      <c r="AD113" s="13">
        <v>0</v>
      </c>
      <c r="AE113" s="13">
        <v>22.358000000000001</v>
      </c>
      <c r="AF113" s="13">
        <v>0</v>
      </c>
      <c r="AG113" s="13">
        <v>26.614000000000001</v>
      </c>
      <c r="AH113" s="13">
        <v>0</v>
      </c>
      <c r="AI113" s="13">
        <v>14.391999999999999</v>
      </c>
      <c r="AJ113" s="13">
        <v>0</v>
      </c>
      <c r="AK113" s="13">
        <v>12.782</v>
      </c>
      <c r="AL113" s="13">
        <v>0</v>
      </c>
      <c r="AM113" s="17">
        <f t="shared" ref="AM113:AM115" si="44">AK113+AI113+AG113+AE113+AC113</f>
        <v>113.232</v>
      </c>
      <c r="AN113" s="13">
        <v>0</v>
      </c>
      <c r="AO113" s="8" t="s">
        <v>1</v>
      </c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1:50" ht="47.25">
      <c r="A114" s="12" t="s">
        <v>40</v>
      </c>
      <c r="B114" s="26" t="s">
        <v>208</v>
      </c>
      <c r="C114" s="61" t="s">
        <v>241</v>
      </c>
      <c r="D114" s="13" t="s">
        <v>161</v>
      </c>
      <c r="E114" s="62">
        <v>2020</v>
      </c>
      <c r="F114" s="62">
        <v>2024</v>
      </c>
      <c r="G114" s="13">
        <v>0</v>
      </c>
      <c r="H114" s="13" t="s">
        <v>10</v>
      </c>
      <c r="I114" s="13">
        <v>0</v>
      </c>
      <c r="J114" s="13">
        <v>0</v>
      </c>
      <c r="K114" s="13">
        <v>43.752000000000002</v>
      </c>
      <c r="L114" s="13">
        <v>0</v>
      </c>
      <c r="M114" s="13">
        <v>0</v>
      </c>
      <c r="N114" s="13">
        <f t="shared" ref="N114:N115" si="45">K114</f>
        <v>43.752000000000002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7">
        <f t="shared" si="32"/>
        <v>43.752000000000002</v>
      </c>
      <c r="Y114" s="13">
        <v>0</v>
      </c>
      <c r="Z114" s="13">
        <v>0</v>
      </c>
      <c r="AA114" s="13">
        <v>0</v>
      </c>
      <c r="AB114" s="13">
        <v>0</v>
      </c>
      <c r="AC114" s="13">
        <v>22.056000000000001</v>
      </c>
      <c r="AD114" s="13">
        <v>0</v>
      </c>
      <c r="AE114" s="13">
        <v>2.52</v>
      </c>
      <c r="AF114" s="13">
        <v>0</v>
      </c>
      <c r="AG114" s="13">
        <v>3.984</v>
      </c>
      <c r="AH114" s="13">
        <v>0</v>
      </c>
      <c r="AI114" s="13">
        <v>8.0399999999999991</v>
      </c>
      <c r="AJ114" s="13">
        <v>0</v>
      </c>
      <c r="AK114" s="13">
        <v>7.1520000000000001</v>
      </c>
      <c r="AL114" s="13">
        <v>0</v>
      </c>
      <c r="AM114" s="17">
        <f t="shared" si="44"/>
        <v>43.752000000000002</v>
      </c>
      <c r="AN114" s="13">
        <v>0</v>
      </c>
      <c r="AO114" s="8" t="s">
        <v>1</v>
      </c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1:50" ht="47.25">
      <c r="A115" s="12" t="s">
        <v>40</v>
      </c>
      <c r="B115" s="26" t="s">
        <v>209</v>
      </c>
      <c r="C115" s="19" t="s">
        <v>242</v>
      </c>
      <c r="D115" s="13" t="s">
        <v>161</v>
      </c>
      <c r="E115" s="62">
        <v>2020</v>
      </c>
      <c r="F115" s="62">
        <v>2020</v>
      </c>
      <c r="G115" s="13">
        <v>0</v>
      </c>
      <c r="H115" s="13" t="s">
        <v>10</v>
      </c>
      <c r="I115" s="13">
        <v>0</v>
      </c>
      <c r="J115" s="13">
        <v>0</v>
      </c>
      <c r="K115" s="13">
        <v>1.3919999999999999</v>
      </c>
      <c r="L115" s="13">
        <v>0</v>
      </c>
      <c r="M115" s="13">
        <v>0</v>
      </c>
      <c r="N115" s="13">
        <f t="shared" si="45"/>
        <v>1.3919999999999999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7">
        <f t="shared" si="32"/>
        <v>1.3919999999999999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1.3919999999999999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7">
        <f t="shared" si="44"/>
        <v>1.3919999999999999</v>
      </c>
      <c r="AN115" s="13">
        <v>0</v>
      </c>
      <c r="AO115" s="60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1:50" ht="47.25">
      <c r="A116" s="12" t="s">
        <v>38</v>
      </c>
      <c r="B116" s="14" t="s">
        <v>39</v>
      </c>
      <c r="C116" s="9" t="s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7">
        <f t="shared" si="32"/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8" t="s">
        <v>1</v>
      </c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1:50" ht="31.5">
      <c r="A117" s="12" t="s">
        <v>38</v>
      </c>
      <c r="B117" s="15" t="s">
        <v>4</v>
      </c>
      <c r="C117" s="9" t="s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7">
        <f t="shared" si="32"/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8" t="s">
        <v>1</v>
      </c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1:50" ht="31.5">
      <c r="A118" s="12" t="s">
        <v>38</v>
      </c>
      <c r="B118" s="15" t="s">
        <v>4</v>
      </c>
      <c r="C118" s="9" t="s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7">
        <f t="shared" si="32"/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8" t="s">
        <v>1</v>
      </c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1:50">
      <c r="A119" s="12" t="s">
        <v>37</v>
      </c>
      <c r="B119" s="14" t="s">
        <v>37</v>
      </c>
      <c r="C119" s="9" t="s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7">
        <f t="shared" si="32"/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8" t="s">
        <v>1</v>
      </c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1:50" ht="31.5">
      <c r="A120" s="12" t="s">
        <v>35</v>
      </c>
      <c r="B120" s="14" t="s">
        <v>36</v>
      </c>
      <c r="C120" s="9" t="s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7">
        <f t="shared" si="32"/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8" t="s">
        <v>1</v>
      </c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1:50" ht="31.5">
      <c r="A121" s="12" t="s">
        <v>35</v>
      </c>
      <c r="B121" s="15" t="s">
        <v>4</v>
      </c>
      <c r="C121" s="9" t="s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7">
        <f t="shared" si="32"/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8" t="s">
        <v>1</v>
      </c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1:50" ht="31.5">
      <c r="A122" s="12" t="s">
        <v>35</v>
      </c>
      <c r="B122" s="15" t="s">
        <v>4</v>
      </c>
      <c r="C122" s="9" t="s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7">
        <f t="shared" si="32"/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8" t="s">
        <v>1</v>
      </c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1:50" ht="47.25">
      <c r="A123" s="12" t="s">
        <v>33</v>
      </c>
      <c r="B123" s="14" t="s">
        <v>34</v>
      </c>
      <c r="C123" s="9" t="s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7">
        <f t="shared" si="32"/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8" t="s">
        <v>1</v>
      </c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1:50" ht="31.5">
      <c r="A124" s="12" t="s">
        <v>33</v>
      </c>
      <c r="B124" s="15" t="s">
        <v>4</v>
      </c>
      <c r="C124" s="9" t="s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7">
        <f t="shared" si="32"/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8" t="s">
        <v>1</v>
      </c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1:50" ht="31.5">
      <c r="A125" s="12" t="s">
        <v>33</v>
      </c>
      <c r="B125" s="15" t="s">
        <v>4</v>
      </c>
      <c r="C125" s="9" t="s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7">
        <f t="shared" si="32"/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8" t="s">
        <v>1</v>
      </c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1:50" ht="63">
      <c r="A126" s="12" t="s">
        <v>31</v>
      </c>
      <c r="B126" s="14" t="s">
        <v>32</v>
      </c>
      <c r="C126" s="9" t="s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7">
        <f t="shared" si="32"/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8" t="s">
        <v>1</v>
      </c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1:50" ht="31.5">
      <c r="A127" s="12" t="s">
        <v>31</v>
      </c>
      <c r="B127" s="15" t="s">
        <v>4</v>
      </c>
      <c r="C127" s="9" t="s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7">
        <f t="shared" si="32"/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8" t="s">
        <v>1</v>
      </c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1:50" ht="31.5">
      <c r="A128" s="12" t="s">
        <v>31</v>
      </c>
      <c r="B128" s="15" t="s">
        <v>4</v>
      </c>
      <c r="C128" s="9" t="s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7">
        <f t="shared" si="32"/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8" t="s">
        <v>1</v>
      </c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1:50" ht="63">
      <c r="A129" s="12" t="s">
        <v>29</v>
      </c>
      <c r="B129" s="14" t="s">
        <v>30</v>
      </c>
      <c r="C129" s="9" t="s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7">
        <f t="shared" si="32"/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8" t="s">
        <v>1</v>
      </c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1:50" ht="31.5">
      <c r="A130" s="12" t="s">
        <v>29</v>
      </c>
      <c r="B130" s="15" t="s">
        <v>4</v>
      </c>
      <c r="C130" s="9" t="s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7">
        <f t="shared" si="32"/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8" t="s">
        <v>1</v>
      </c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1:50" ht="31.5">
      <c r="A131" s="12" t="s">
        <v>29</v>
      </c>
      <c r="B131" s="15" t="s">
        <v>4</v>
      </c>
      <c r="C131" s="9" t="s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7">
        <f t="shared" si="32"/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8" t="s">
        <v>1</v>
      </c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1:50" ht="47.25">
      <c r="A132" s="12" t="s">
        <v>27</v>
      </c>
      <c r="B132" s="14" t="s">
        <v>28</v>
      </c>
      <c r="C132" s="9" t="s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7">
        <f t="shared" si="32"/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8" t="s">
        <v>1</v>
      </c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1:50" ht="31.5">
      <c r="A133" s="12" t="s">
        <v>27</v>
      </c>
      <c r="B133" s="15" t="s">
        <v>4</v>
      </c>
      <c r="C133" s="9" t="s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7">
        <f t="shared" si="32"/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8" t="s">
        <v>1</v>
      </c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1:50" ht="31.5">
      <c r="A134" s="12" t="s">
        <v>27</v>
      </c>
      <c r="B134" s="15" t="s">
        <v>4</v>
      </c>
      <c r="C134" s="9" t="s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7">
        <f t="shared" si="32"/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8" t="s">
        <v>1</v>
      </c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1:50" ht="63">
      <c r="A135" s="12" t="s">
        <v>25</v>
      </c>
      <c r="B135" s="14" t="s">
        <v>26</v>
      </c>
      <c r="C135" s="9" t="s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7">
        <f t="shared" ref="X135:X144" si="46">K135</f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8" t="s">
        <v>1</v>
      </c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1:50" ht="31.5">
      <c r="A136" s="12" t="s">
        <v>25</v>
      </c>
      <c r="B136" s="15" t="s">
        <v>4</v>
      </c>
      <c r="C136" s="9" t="s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7">
        <f t="shared" si="46"/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8" t="s">
        <v>1</v>
      </c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1:50" ht="31.5">
      <c r="A137" s="12" t="s">
        <v>25</v>
      </c>
      <c r="B137" s="15" t="s">
        <v>4</v>
      </c>
      <c r="C137" s="9" t="s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7">
        <f t="shared" si="46"/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8" t="s">
        <v>1</v>
      </c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1:50" ht="63">
      <c r="A138" s="12" t="s">
        <v>24</v>
      </c>
      <c r="B138" s="14" t="s">
        <v>23</v>
      </c>
      <c r="C138" s="9" t="s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7">
        <f t="shared" si="46"/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8" t="s">
        <v>1</v>
      </c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1:50" ht="31.5">
      <c r="A139" s="12" t="s">
        <v>21</v>
      </c>
      <c r="B139" s="14" t="s">
        <v>22</v>
      </c>
      <c r="C139" s="9" t="s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7">
        <f t="shared" si="46"/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8" t="s">
        <v>1</v>
      </c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1:50" ht="31.5">
      <c r="A140" s="12" t="s">
        <v>21</v>
      </c>
      <c r="B140" s="15" t="s">
        <v>4</v>
      </c>
      <c r="C140" s="9" t="s">
        <v>1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7">
        <f t="shared" si="46"/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8" t="s">
        <v>1</v>
      </c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1:50" ht="31.5">
      <c r="A141" s="12" t="s">
        <v>21</v>
      </c>
      <c r="B141" s="15" t="s">
        <v>4</v>
      </c>
      <c r="C141" s="9" t="s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7">
        <f t="shared" si="46"/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8" t="s">
        <v>1</v>
      </c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1:50" ht="47.25">
      <c r="A142" s="12" t="s">
        <v>19</v>
      </c>
      <c r="B142" s="14" t="s">
        <v>20</v>
      </c>
      <c r="C142" s="9" t="s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7">
        <f t="shared" si="46"/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8" t="s">
        <v>1</v>
      </c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1:50" ht="31.5">
      <c r="A143" s="12" t="s">
        <v>19</v>
      </c>
      <c r="B143" s="15" t="s">
        <v>4</v>
      </c>
      <c r="C143" s="9" t="s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7">
        <f t="shared" si="46"/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8" t="s">
        <v>1</v>
      </c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1:50" ht="31.5">
      <c r="A144" s="12" t="s">
        <v>19</v>
      </c>
      <c r="B144" s="15" t="s">
        <v>4</v>
      </c>
      <c r="C144" s="9" t="s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7">
        <f t="shared" si="46"/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8" t="s">
        <v>1</v>
      </c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1:50" s="21" customFormat="1" ht="63">
      <c r="A145" s="25" t="s">
        <v>18</v>
      </c>
      <c r="B145" s="24" t="s">
        <v>17</v>
      </c>
      <c r="C145" s="22" t="s">
        <v>1</v>
      </c>
      <c r="D145" s="23">
        <v>0</v>
      </c>
      <c r="E145" s="23">
        <v>0</v>
      </c>
      <c r="F145" s="23">
        <v>0</v>
      </c>
      <c r="G145" s="23">
        <v>0</v>
      </c>
      <c r="H145" s="23">
        <f>H149</f>
        <v>1.181</v>
      </c>
      <c r="I145" s="23">
        <f t="shared" ref="I145:AN145" si="47">I149</f>
        <v>0</v>
      </c>
      <c r="J145" s="23">
        <f t="shared" si="47"/>
        <v>0</v>
      </c>
      <c r="K145" s="23">
        <f t="shared" si="47"/>
        <v>20.079999999999998</v>
      </c>
      <c r="L145" s="23">
        <f t="shared" si="47"/>
        <v>0.35</v>
      </c>
      <c r="M145" s="23">
        <f t="shared" si="47"/>
        <v>2.7629999999999999</v>
      </c>
      <c r="N145" s="23">
        <f t="shared" si="47"/>
        <v>16.966999999999999</v>
      </c>
      <c r="O145" s="23">
        <f t="shared" si="47"/>
        <v>0</v>
      </c>
      <c r="P145" s="23">
        <f t="shared" si="47"/>
        <v>0</v>
      </c>
      <c r="Q145" s="23">
        <f t="shared" si="47"/>
        <v>0</v>
      </c>
      <c r="R145" s="23">
        <f t="shared" si="47"/>
        <v>0</v>
      </c>
      <c r="S145" s="23">
        <f t="shared" si="47"/>
        <v>0</v>
      </c>
      <c r="T145" s="23">
        <f t="shared" si="47"/>
        <v>0</v>
      </c>
      <c r="U145" s="23">
        <f t="shared" si="47"/>
        <v>0</v>
      </c>
      <c r="V145" s="23">
        <f>V146</f>
        <v>0</v>
      </c>
      <c r="W145" s="23">
        <f t="shared" si="47"/>
        <v>1.4179999999999999</v>
      </c>
      <c r="X145" s="23">
        <f>K145</f>
        <v>20.079999999999998</v>
      </c>
      <c r="Y145" s="23">
        <f t="shared" si="47"/>
        <v>0</v>
      </c>
      <c r="Z145" s="23">
        <f>Z149</f>
        <v>0</v>
      </c>
      <c r="AA145" s="23">
        <f t="shared" si="47"/>
        <v>0</v>
      </c>
      <c r="AB145" s="23">
        <f t="shared" si="47"/>
        <v>0</v>
      </c>
      <c r="AC145" s="23">
        <f t="shared" si="47"/>
        <v>0</v>
      </c>
      <c r="AD145" s="23">
        <f t="shared" si="47"/>
        <v>0</v>
      </c>
      <c r="AE145" s="23">
        <f t="shared" si="47"/>
        <v>9.08</v>
      </c>
      <c r="AF145" s="23">
        <f t="shared" si="47"/>
        <v>0</v>
      </c>
      <c r="AG145" s="23">
        <f t="shared" si="47"/>
        <v>11</v>
      </c>
      <c r="AH145" s="23">
        <f t="shared" si="47"/>
        <v>0</v>
      </c>
      <c r="AI145" s="23">
        <f t="shared" si="47"/>
        <v>0</v>
      </c>
      <c r="AJ145" s="23">
        <f t="shared" si="47"/>
        <v>0</v>
      </c>
      <c r="AK145" s="23">
        <f t="shared" si="47"/>
        <v>0</v>
      </c>
      <c r="AL145" s="23">
        <f t="shared" si="47"/>
        <v>0</v>
      </c>
      <c r="AM145" s="23">
        <f t="shared" si="47"/>
        <v>20.079999999999998</v>
      </c>
      <c r="AN145" s="23">
        <f t="shared" si="47"/>
        <v>0</v>
      </c>
      <c r="AO145" s="22" t="s">
        <v>1</v>
      </c>
    </row>
    <row r="146" spans="1:50" ht="63">
      <c r="A146" s="12" t="s">
        <v>15</v>
      </c>
      <c r="B146" s="14" t="s">
        <v>16</v>
      </c>
      <c r="C146" s="9" t="s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7">
        <f t="shared" ref="X146:X149" si="48">K146</f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8" t="s">
        <v>1</v>
      </c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1:50" ht="31.5">
      <c r="A147" s="12" t="s">
        <v>15</v>
      </c>
      <c r="B147" s="15" t="s">
        <v>4</v>
      </c>
      <c r="C147" s="9" t="s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7">
        <f t="shared" si="48"/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8" t="s">
        <v>1</v>
      </c>
    </row>
    <row r="148" spans="1:50" ht="31.5">
      <c r="A148" s="12" t="s">
        <v>15</v>
      </c>
      <c r="B148" s="15" t="s">
        <v>4</v>
      </c>
      <c r="C148" s="9" t="s">
        <v>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7">
        <f t="shared" si="48"/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8" t="s">
        <v>1</v>
      </c>
    </row>
    <row r="149" spans="1:50" s="21" customFormat="1" ht="63">
      <c r="A149" s="25" t="s">
        <v>13</v>
      </c>
      <c r="B149" s="24" t="s">
        <v>14</v>
      </c>
      <c r="C149" s="22" t="s">
        <v>1</v>
      </c>
      <c r="D149" s="23">
        <v>0</v>
      </c>
      <c r="E149" s="23">
        <v>0</v>
      </c>
      <c r="F149" s="23">
        <v>0</v>
      </c>
      <c r="G149" s="23">
        <v>0</v>
      </c>
      <c r="H149" s="23">
        <f>H150</f>
        <v>1.181</v>
      </c>
      <c r="I149" s="23">
        <f t="shared" ref="I149:T149" si="49">I150</f>
        <v>0</v>
      </c>
      <c r="J149" s="23">
        <f t="shared" si="49"/>
        <v>0</v>
      </c>
      <c r="K149" s="23">
        <f t="shared" si="49"/>
        <v>20.079999999999998</v>
      </c>
      <c r="L149" s="23">
        <f t="shared" si="49"/>
        <v>0.35</v>
      </c>
      <c r="M149" s="23">
        <f t="shared" si="49"/>
        <v>2.7629999999999999</v>
      </c>
      <c r="N149" s="23">
        <f t="shared" si="49"/>
        <v>16.966999999999999</v>
      </c>
      <c r="O149" s="23">
        <f t="shared" si="49"/>
        <v>0</v>
      </c>
      <c r="P149" s="23">
        <f t="shared" si="49"/>
        <v>0</v>
      </c>
      <c r="Q149" s="23">
        <f t="shared" si="49"/>
        <v>0</v>
      </c>
      <c r="R149" s="23">
        <f t="shared" si="49"/>
        <v>0</v>
      </c>
      <c r="S149" s="23">
        <f t="shared" si="49"/>
        <v>0</v>
      </c>
      <c r="T149" s="23">
        <f t="shared" si="49"/>
        <v>0</v>
      </c>
      <c r="U149" s="23">
        <f>U150</f>
        <v>0</v>
      </c>
      <c r="V149" s="23">
        <f t="shared" ref="V149" si="50">V150</f>
        <v>0</v>
      </c>
      <c r="W149" s="23">
        <f>W150</f>
        <v>1.4179999999999999</v>
      </c>
      <c r="X149" s="23">
        <f t="shared" si="48"/>
        <v>20.079999999999998</v>
      </c>
      <c r="Y149" s="23">
        <f t="shared" ref="Y149" si="51">Y150</f>
        <v>0</v>
      </c>
      <c r="Z149" s="23">
        <f t="shared" ref="Z149" si="52">Z150</f>
        <v>0</v>
      </c>
      <c r="AA149" s="23">
        <f t="shared" ref="AA149" si="53">AA150</f>
        <v>0</v>
      </c>
      <c r="AB149" s="23">
        <f t="shared" ref="AB149" si="54">AB150</f>
        <v>0</v>
      </c>
      <c r="AC149" s="23">
        <f t="shared" ref="AC149" si="55">AC150</f>
        <v>0</v>
      </c>
      <c r="AD149" s="23">
        <f t="shared" ref="AD149" si="56">AD150</f>
        <v>0</v>
      </c>
      <c r="AE149" s="23">
        <f>AE150</f>
        <v>9.08</v>
      </c>
      <c r="AF149" s="23">
        <f t="shared" ref="AF149" si="57">AF150</f>
        <v>0</v>
      </c>
      <c r="AG149" s="23">
        <f t="shared" ref="AG149" si="58">AG150</f>
        <v>11</v>
      </c>
      <c r="AH149" s="23">
        <f t="shared" ref="AH149" si="59">AH150</f>
        <v>0</v>
      </c>
      <c r="AI149" s="23">
        <f t="shared" ref="AI149" si="60">AI150</f>
        <v>0</v>
      </c>
      <c r="AJ149" s="23">
        <f t="shared" ref="AJ149" si="61">AJ150</f>
        <v>0</v>
      </c>
      <c r="AK149" s="23">
        <f t="shared" ref="AK149" si="62">AK150</f>
        <v>0</v>
      </c>
      <c r="AL149" s="23">
        <f t="shared" ref="AL149" si="63">AL150</f>
        <v>0</v>
      </c>
      <c r="AM149" s="23">
        <f t="shared" ref="AM149" si="64">AM150</f>
        <v>20.079999999999998</v>
      </c>
      <c r="AN149" s="23">
        <f t="shared" ref="AN149" si="65">AN150</f>
        <v>0</v>
      </c>
      <c r="AO149" s="22" t="s">
        <v>1</v>
      </c>
    </row>
    <row r="150" spans="1:50" s="2" customFormat="1" ht="63">
      <c r="A150" s="27" t="s">
        <v>13</v>
      </c>
      <c r="B150" s="57" t="s">
        <v>160</v>
      </c>
      <c r="C150" s="19" t="s">
        <v>243</v>
      </c>
      <c r="D150" s="9" t="s">
        <v>161</v>
      </c>
      <c r="E150" s="9">
        <v>2021</v>
      </c>
      <c r="F150" s="9">
        <v>2022</v>
      </c>
      <c r="G150" s="9" t="s">
        <v>10</v>
      </c>
      <c r="H150" s="17">
        <v>1.181</v>
      </c>
      <c r="I150" s="17">
        <v>0</v>
      </c>
      <c r="J150" s="17">
        <v>0</v>
      </c>
      <c r="K150" s="17">
        <f>L150+M150+N150+O150</f>
        <v>20.079999999999998</v>
      </c>
      <c r="L150" s="17">
        <v>0.35</v>
      </c>
      <c r="M150" s="17">
        <v>2.7629999999999999</v>
      </c>
      <c r="N150" s="17">
        <v>16.966999999999999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1.4179999999999999</v>
      </c>
      <c r="X150" s="17">
        <f>K150</f>
        <v>20.079999999999998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7">
        <v>9.08</v>
      </c>
      <c r="AF150" s="17">
        <v>0</v>
      </c>
      <c r="AG150" s="17">
        <v>11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f>AC150+AE150+AG150+AI150+AK150</f>
        <v>20.079999999999998</v>
      </c>
      <c r="AN150" s="17">
        <v>0</v>
      </c>
      <c r="AO150" s="9" t="s">
        <v>1</v>
      </c>
    </row>
    <row r="151" spans="1:50" ht="31.5">
      <c r="A151" s="12" t="s">
        <v>13</v>
      </c>
      <c r="B151" s="15" t="s">
        <v>4</v>
      </c>
      <c r="C151" s="9" t="s">
        <v>1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7">
        <f t="shared" ref="X151" si="66">K151</f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8" t="s">
        <v>1</v>
      </c>
    </row>
    <row r="152" spans="1:50" s="2" customFormat="1" ht="47.25">
      <c r="A152" s="27" t="s">
        <v>9</v>
      </c>
      <c r="B152" s="26" t="s">
        <v>12</v>
      </c>
      <c r="C152" s="9" t="s">
        <v>11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f t="shared" ref="J152:AN152" si="67">J153</f>
        <v>0</v>
      </c>
      <c r="K152" s="17">
        <f t="shared" si="67"/>
        <v>0</v>
      </c>
      <c r="L152" s="17">
        <f t="shared" si="67"/>
        <v>0</v>
      </c>
      <c r="M152" s="17">
        <f t="shared" si="67"/>
        <v>0</v>
      </c>
      <c r="N152" s="17">
        <f t="shared" si="67"/>
        <v>0</v>
      </c>
      <c r="O152" s="17">
        <f t="shared" si="67"/>
        <v>0</v>
      </c>
      <c r="P152" s="17">
        <f t="shared" si="67"/>
        <v>0</v>
      </c>
      <c r="Q152" s="17">
        <f t="shared" si="67"/>
        <v>0</v>
      </c>
      <c r="R152" s="17">
        <f t="shared" si="67"/>
        <v>0</v>
      </c>
      <c r="S152" s="17">
        <f t="shared" si="67"/>
        <v>0</v>
      </c>
      <c r="T152" s="17">
        <f t="shared" si="67"/>
        <v>0</v>
      </c>
      <c r="U152" s="17">
        <f t="shared" si="67"/>
        <v>0</v>
      </c>
      <c r="V152" s="17">
        <f t="shared" si="67"/>
        <v>0</v>
      </c>
      <c r="W152" s="17">
        <f t="shared" si="67"/>
        <v>0</v>
      </c>
      <c r="X152" s="17">
        <f>K152</f>
        <v>0</v>
      </c>
      <c r="Y152" s="17">
        <f t="shared" si="67"/>
        <v>0</v>
      </c>
      <c r="Z152" s="17">
        <f t="shared" si="67"/>
        <v>0</v>
      </c>
      <c r="AA152" s="17">
        <f t="shared" si="67"/>
        <v>0</v>
      </c>
      <c r="AB152" s="17">
        <f t="shared" si="67"/>
        <v>0</v>
      </c>
      <c r="AC152" s="17">
        <f t="shared" si="67"/>
        <v>0</v>
      </c>
      <c r="AD152" s="17">
        <f t="shared" si="67"/>
        <v>0</v>
      </c>
      <c r="AE152" s="17">
        <v>0</v>
      </c>
      <c r="AF152" s="17">
        <v>0</v>
      </c>
      <c r="AG152" s="17">
        <f t="shared" si="67"/>
        <v>0</v>
      </c>
      <c r="AH152" s="17">
        <f t="shared" si="67"/>
        <v>0</v>
      </c>
      <c r="AI152" s="17">
        <v>0</v>
      </c>
      <c r="AJ152" s="17">
        <v>0</v>
      </c>
      <c r="AK152" s="17">
        <f t="shared" si="67"/>
        <v>0</v>
      </c>
      <c r="AL152" s="17">
        <f t="shared" si="67"/>
        <v>0</v>
      </c>
      <c r="AM152" s="17">
        <f t="shared" si="67"/>
        <v>0</v>
      </c>
      <c r="AN152" s="17">
        <f t="shared" si="67"/>
        <v>0</v>
      </c>
      <c r="AO152" s="9" t="s">
        <v>1</v>
      </c>
    </row>
    <row r="153" spans="1:50">
      <c r="A153" s="12" t="s">
        <v>9</v>
      </c>
      <c r="B153" s="20"/>
      <c r="C153" s="19"/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8">
        <v>0</v>
      </c>
      <c r="K153" s="17">
        <v>0</v>
      </c>
      <c r="L153" s="13">
        <v>0</v>
      </c>
      <c r="M153" s="13">
        <v>0</v>
      </c>
      <c r="N153" s="17">
        <v>0</v>
      </c>
      <c r="O153" s="13">
        <v>0</v>
      </c>
      <c r="P153" s="17">
        <v>0</v>
      </c>
      <c r="Q153" s="13">
        <v>0</v>
      </c>
      <c r="R153" s="13">
        <v>0</v>
      </c>
      <c r="S153" s="17">
        <v>0</v>
      </c>
      <c r="T153" s="13">
        <v>0</v>
      </c>
      <c r="U153" s="17">
        <v>0</v>
      </c>
      <c r="V153" s="13">
        <v>0</v>
      </c>
      <c r="W153" s="17">
        <v>0</v>
      </c>
      <c r="X153" s="17">
        <f t="shared" ref="X153:X159" si="68">K153</f>
        <v>0</v>
      </c>
      <c r="Y153" s="17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f>P153</f>
        <v>0</v>
      </c>
      <c r="AM153" s="13">
        <v>0</v>
      </c>
      <c r="AN153" s="13">
        <v>0</v>
      </c>
      <c r="AO153" s="51" t="s">
        <v>1</v>
      </c>
    </row>
    <row r="154" spans="1:50" ht="33.75" customHeight="1">
      <c r="A154" s="12" t="s">
        <v>9</v>
      </c>
      <c r="B154" s="15" t="s">
        <v>4</v>
      </c>
      <c r="C154" s="9" t="s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7">
        <f t="shared" si="68"/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8" t="s">
        <v>1</v>
      </c>
    </row>
    <row r="155" spans="1:50" ht="47.25">
      <c r="A155" s="12" t="s">
        <v>7</v>
      </c>
      <c r="B155" s="14" t="s">
        <v>8</v>
      </c>
      <c r="C155" s="9" t="s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7">
        <f t="shared" si="68"/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8" t="s">
        <v>1</v>
      </c>
    </row>
    <row r="156" spans="1:50" ht="31.5">
      <c r="A156" s="12" t="s">
        <v>7</v>
      </c>
      <c r="B156" s="15" t="s">
        <v>4</v>
      </c>
      <c r="C156" s="9" t="s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7">
        <f t="shared" si="68"/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8" t="s">
        <v>1</v>
      </c>
    </row>
    <row r="157" spans="1:50" ht="31.5">
      <c r="A157" s="12" t="s">
        <v>7</v>
      </c>
      <c r="B157" s="15" t="s">
        <v>4</v>
      </c>
      <c r="C157" s="9" t="s">
        <v>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7">
        <f t="shared" si="68"/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8" t="s">
        <v>1</v>
      </c>
    </row>
    <row r="158" spans="1:50" s="21" customFormat="1" ht="31.5">
      <c r="A158" s="25" t="s">
        <v>5</v>
      </c>
      <c r="B158" s="24" t="s">
        <v>6</v>
      </c>
      <c r="C158" s="22" t="s">
        <v>1</v>
      </c>
      <c r="D158" s="22" t="s">
        <v>1</v>
      </c>
      <c r="E158" s="22" t="s">
        <v>1</v>
      </c>
      <c r="F158" s="22" t="s">
        <v>1</v>
      </c>
      <c r="G158" s="22">
        <v>0</v>
      </c>
      <c r="H158" s="23">
        <v>0</v>
      </c>
      <c r="I158" s="23">
        <v>0</v>
      </c>
      <c r="J158" s="23">
        <v>0</v>
      </c>
      <c r="K158" s="23">
        <f>K159</f>
        <v>43.570999999999998</v>
      </c>
      <c r="L158" s="23">
        <v>0</v>
      </c>
      <c r="M158" s="23">
        <v>0</v>
      </c>
      <c r="N158" s="23">
        <v>0</v>
      </c>
      <c r="O158" s="23">
        <v>0</v>
      </c>
      <c r="P158" s="23">
        <f>P159</f>
        <v>1.1499999999999999</v>
      </c>
      <c r="Q158" s="23">
        <v>0</v>
      </c>
      <c r="R158" s="23">
        <v>0</v>
      </c>
      <c r="S158" s="23">
        <v>0</v>
      </c>
      <c r="T158" s="23">
        <f>T159</f>
        <v>1.1499999999999999</v>
      </c>
      <c r="U158" s="23">
        <v>0</v>
      </c>
      <c r="V158" s="23">
        <v>0</v>
      </c>
      <c r="W158" s="23">
        <v>0</v>
      </c>
      <c r="X158" s="17">
        <f t="shared" si="68"/>
        <v>43.570999999999998</v>
      </c>
      <c r="Y158" s="23">
        <v>0</v>
      </c>
      <c r="Z158" s="23">
        <v>0</v>
      </c>
      <c r="AA158" s="23">
        <v>0</v>
      </c>
      <c r="AB158" s="23">
        <f>AB159</f>
        <v>1.1499999999999999</v>
      </c>
      <c r="AC158" s="23">
        <f>AC159</f>
        <v>9.5589999999999993</v>
      </c>
      <c r="AD158" s="23">
        <v>0</v>
      </c>
      <c r="AE158" s="23">
        <f>AE159</f>
        <v>7.67</v>
      </c>
      <c r="AF158" s="23">
        <v>0</v>
      </c>
      <c r="AG158" s="23">
        <f>AG159</f>
        <v>5.1440000000000001</v>
      </c>
      <c r="AH158" s="23">
        <v>0</v>
      </c>
      <c r="AI158" s="23">
        <f>AI159</f>
        <v>10.214</v>
      </c>
      <c r="AJ158" s="23">
        <v>0</v>
      </c>
      <c r="AK158" s="23">
        <f>AK159</f>
        <v>10.983000000000001</v>
      </c>
      <c r="AL158" s="23">
        <v>0</v>
      </c>
      <c r="AM158" s="23">
        <f>AM159</f>
        <v>43.569999999999993</v>
      </c>
      <c r="AN158" s="23">
        <v>0</v>
      </c>
      <c r="AO158" s="22" t="s">
        <v>1</v>
      </c>
    </row>
    <row r="159" spans="1:50" s="71" customFormat="1" ht="31.5">
      <c r="A159" s="68" t="s">
        <v>5</v>
      </c>
      <c r="B159" s="24" t="s">
        <v>6</v>
      </c>
      <c r="C159" s="69" t="s">
        <v>1</v>
      </c>
      <c r="D159" s="69" t="s">
        <v>1</v>
      </c>
      <c r="E159" s="69" t="s">
        <v>1</v>
      </c>
      <c r="F159" s="69" t="s">
        <v>1</v>
      </c>
      <c r="G159" s="69">
        <v>0</v>
      </c>
      <c r="H159" s="70">
        <f>H160</f>
        <v>0</v>
      </c>
      <c r="I159" s="70">
        <v>0</v>
      </c>
      <c r="J159" s="70">
        <v>0</v>
      </c>
      <c r="K159" s="70">
        <f>K161+K162+K163+K164+K165+K166+K167+K168+K169+K170+K171+K172+K173+K160</f>
        <v>43.570999999999998</v>
      </c>
      <c r="L159" s="70">
        <v>0</v>
      </c>
      <c r="M159" s="70">
        <v>0</v>
      </c>
      <c r="N159" s="70">
        <v>0</v>
      </c>
      <c r="O159" s="70">
        <v>0</v>
      </c>
      <c r="P159" s="70">
        <f>P160</f>
        <v>1.1499999999999999</v>
      </c>
      <c r="Q159" s="70">
        <v>0</v>
      </c>
      <c r="R159" s="70">
        <v>0</v>
      </c>
      <c r="S159" s="70">
        <v>0</v>
      </c>
      <c r="T159" s="70">
        <f>T160</f>
        <v>1.1499999999999999</v>
      </c>
      <c r="U159" s="70">
        <v>0</v>
      </c>
      <c r="V159" s="70">
        <v>0</v>
      </c>
      <c r="W159" s="70">
        <v>0</v>
      </c>
      <c r="X159" s="70">
        <f t="shared" si="68"/>
        <v>43.570999999999998</v>
      </c>
      <c r="Y159" s="70">
        <v>0</v>
      </c>
      <c r="Z159" s="70">
        <v>0</v>
      </c>
      <c r="AA159" s="70">
        <v>0</v>
      </c>
      <c r="AB159" s="70">
        <f>AB160</f>
        <v>1.1499999999999999</v>
      </c>
      <c r="AC159" s="70">
        <f>AC161+AC162+AC163+AC164</f>
        <v>9.5589999999999993</v>
      </c>
      <c r="AD159" s="70">
        <v>0</v>
      </c>
      <c r="AE159" s="70">
        <f>AE165</f>
        <v>7.67</v>
      </c>
      <c r="AF159" s="70">
        <v>0</v>
      </c>
      <c r="AG159" s="70">
        <f>AG161+AG166</f>
        <v>5.1440000000000001</v>
      </c>
      <c r="AH159" s="70">
        <v>0</v>
      </c>
      <c r="AI159" s="70">
        <f>AI161+AI167+AI168+AI169</f>
        <v>10.214</v>
      </c>
      <c r="AJ159" s="70">
        <v>0</v>
      </c>
      <c r="AK159" s="70">
        <f>AK161+AK170+AK171+AK172+AK173</f>
        <v>10.983000000000001</v>
      </c>
      <c r="AL159" s="70">
        <v>0</v>
      </c>
      <c r="AM159" s="70">
        <f>AM161+AM162+AM163+AM164+AM165+AM166+AM167+AM168+AM169+AM170+AM171+AM172+AM173</f>
        <v>43.569999999999993</v>
      </c>
      <c r="AN159" s="70">
        <v>0</v>
      </c>
      <c r="AO159" s="69" t="s">
        <v>1</v>
      </c>
    </row>
    <row r="160" spans="1:50" s="21" customFormat="1" ht="31.5">
      <c r="A160" s="25" t="s">
        <v>5</v>
      </c>
      <c r="B160" s="63" t="s">
        <v>263</v>
      </c>
      <c r="C160" s="19" t="s">
        <v>210</v>
      </c>
      <c r="D160" s="22" t="s">
        <v>261</v>
      </c>
      <c r="E160" s="22">
        <v>2019</v>
      </c>
      <c r="F160" s="22">
        <v>2019</v>
      </c>
      <c r="G160" s="22">
        <v>2019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1.1499999999999999</v>
      </c>
      <c r="Q160" s="23">
        <v>0</v>
      </c>
      <c r="R160" s="23">
        <v>0</v>
      </c>
      <c r="S160" s="23">
        <v>0</v>
      </c>
      <c r="T160" s="23">
        <v>1.1499999999999999</v>
      </c>
      <c r="U160" s="23">
        <v>0</v>
      </c>
      <c r="V160" s="23">
        <v>1.1499999999999999</v>
      </c>
      <c r="W160" s="23">
        <v>0</v>
      </c>
      <c r="X160" s="17">
        <v>0</v>
      </c>
      <c r="Y160" s="23">
        <v>0</v>
      </c>
      <c r="Z160" s="23">
        <v>0</v>
      </c>
      <c r="AA160" s="23">
        <v>0</v>
      </c>
      <c r="AB160" s="23">
        <v>1.1499999999999999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0</v>
      </c>
      <c r="AO160" s="22" t="s">
        <v>1</v>
      </c>
    </row>
    <row r="161" spans="1:50" s="2" customFormat="1" ht="51" customHeight="1">
      <c r="A161" s="27" t="s">
        <v>5</v>
      </c>
      <c r="B161" s="26" t="s">
        <v>204</v>
      </c>
      <c r="C161" s="19" t="s">
        <v>244</v>
      </c>
      <c r="D161" s="9" t="s">
        <v>161</v>
      </c>
      <c r="E161" s="58">
        <v>2020</v>
      </c>
      <c r="F161" s="58">
        <v>2024</v>
      </c>
      <c r="G161" s="17">
        <v>0</v>
      </c>
      <c r="H161" s="17">
        <v>0</v>
      </c>
      <c r="I161" s="17">
        <v>0</v>
      </c>
      <c r="J161" s="17">
        <v>0</v>
      </c>
      <c r="K161" s="17">
        <f>AM161</f>
        <v>2.1739999999999999</v>
      </c>
      <c r="L161" s="17" t="s">
        <v>10</v>
      </c>
      <c r="M161" s="17" t="s">
        <v>10</v>
      </c>
      <c r="N161" s="17" t="s">
        <v>10</v>
      </c>
      <c r="O161" s="17" t="s">
        <v>10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f>K161</f>
        <v>2.1739999999999999</v>
      </c>
      <c r="Y161" s="17">
        <v>0</v>
      </c>
      <c r="Z161" s="17">
        <v>0</v>
      </c>
      <c r="AA161" s="17">
        <v>0</v>
      </c>
      <c r="AB161" s="17">
        <v>0</v>
      </c>
      <c r="AC161" s="17">
        <v>0.58099999999999996</v>
      </c>
      <c r="AD161" s="17">
        <v>0</v>
      </c>
      <c r="AE161" s="17">
        <v>0</v>
      </c>
      <c r="AF161" s="17">
        <v>0</v>
      </c>
      <c r="AG161" s="17">
        <v>0.58099999999999996</v>
      </c>
      <c r="AH161" s="17">
        <v>0</v>
      </c>
      <c r="AI161" s="17">
        <v>0.46899999999999997</v>
      </c>
      <c r="AJ161" s="17">
        <v>0</v>
      </c>
      <c r="AK161" s="17">
        <v>0.54300000000000004</v>
      </c>
      <c r="AL161" s="17">
        <v>0</v>
      </c>
      <c r="AM161" s="17">
        <f>AK161+AI161+AG161+AE161+AC161</f>
        <v>2.1739999999999999</v>
      </c>
      <c r="AN161" s="17">
        <v>0</v>
      </c>
      <c r="AO161" s="9" t="s">
        <v>1</v>
      </c>
    </row>
    <row r="162" spans="1:50" s="2" customFormat="1" ht="47.25">
      <c r="A162" s="27" t="s">
        <v>5</v>
      </c>
      <c r="B162" s="57" t="s">
        <v>194</v>
      </c>
      <c r="C162" s="19" t="s">
        <v>245</v>
      </c>
      <c r="D162" s="9" t="s">
        <v>161</v>
      </c>
      <c r="E162" s="58">
        <v>2020</v>
      </c>
      <c r="F162" s="58">
        <v>2020</v>
      </c>
      <c r="G162" s="17">
        <v>0</v>
      </c>
      <c r="H162" s="17">
        <v>0</v>
      </c>
      <c r="I162" s="17">
        <v>0</v>
      </c>
      <c r="J162" s="17">
        <v>0</v>
      </c>
      <c r="K162" s="17">
        <v>7.0940000000000003</v>
      </c>
      <c r="L162" s="17" t="s">
        <v>10</v>
      </c>
      <c r="M162" s="17" t="s">
        <v>10</v>
      </c>
      <c r="N162" s="17" t="s">
        <v>10</v>
      </c>
      <c r="O162" s="17" t="s">
        <v>10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f t="shared" ref="X162:X164" si="69">K162</f>
        <v>7.0940000000000003</v>
      </c>
      <c r="Y162" s="17">
        <v>0</v>
      </c>
      <c r="Z162" s="17">
        <v>0</v>
      </c>
      <c r="AA162" s="17">
        <v>0</v>
      </c>
      <c r="AB162" s="17">
        <v>0</v>
      </c>
      <c r="AC162" s="17">
        <v>7.093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f>AC162</f>
        <v>7.093</v>
      </c>
      <c r="AN162" s="17">
        <v>0</v>
      </c>
      <c r="AO162" s="9" t="s">
        <v>1</v>
      </c>
    </row>
    <row r="163" spans="1:50" s="2" customFormat="1" ht="47.25">
      <c r="A163" s="27" t="s">
        <v>5</v>
      </c>
      <c r="B163" s="57" t="s">
        <v>195</v>
      </c>
      <c r="C163" s="19" t="s">
        <v>246</v>
      </c>
      <c r="D163" s="9" t="s">
        <v>161</v>
      </c>
      <c r="E163" s="58">
        <v>2020</v>
      </c>
      <c r="F163" s="58">
        <v>2020</v>
      </c>
      <c r="G163" s="17">
        <v>0</v>
      </c>
      <c r="H163" s="17">
        <v>0</v>
      </c>
      <c r="I163" s="17">
        <v>0</v>
      </c>
      <c r="J163" s="17">
        <v>0</v>
      </c>
      <c r="K163" s="17">
        <v>1.23</v>
      </c>
      <c r="L163" s="17" t="s">
        <v>10</v>
      </c>
      <c r="M163" s="17" t="s">
        <v>10</v>
      </c>
      <c r="N163" s="17" t="s">
        <v>10</v>
      </c>
      <c r="O163" s="17" t="s">
        <v>10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f t="shared" si="69"/>
        <v>1.23</v>
      </c>
      <c r="Y163" s="17">
        <v>0</v>
      </c>
      <c r="Z163" s="17">
        <v>0</v>
      </c>
      <c r="AA163" s="17">
        <v>0</v>
      </c>
      <c r="AB163" s="17">
        <v>0</v>
      </c>
      <c r="AC163" s="17">
        <f>K163</f>
        <v>1.23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f t="shared" ref="AM163:AM164" si="70">AC163</f>
        <v>1.23</v>
      </c>
      <c r="AN163" s="17">
        <v>0</v>
      </c>
      <c r="AO163" s="9" t="s">
        <v>1</v>
      </c>
    </row>
    <row r="164" spans="1:50" s="2" customFormat="1" ht="31.5">
      <c r="A164" s="27" t="s">
        <v>5</v>
      </c>
      <c r="B164" s="57" t="s">
        <v>196</v>
      </c>
      <c r="C164" s="19" t="s">
        <v>247</v>
      </c>
      <c r="D164" s="9" t="s">
        <v>161</v>
      </c>
      <c r="E164" s="58">
        <v>2020</v>
      </c>
      <c r="F164" s="58">
        <v>2020</v>
      </c>
      <c r="G164" s="17">
        <v>0</v>
      </c>
      <c r="H164" s="17">
        <v>0</v>
      </c>
      <c r="I164" s="17">
        <v>0</v>
      </c>
      <c r="J164" s="17">
        <v>0</v>
      </c>
      <c r="K164" s="17">
        <v>0.65500000000000003</v>
      </c>
      <c r="L164" s="17" t="s">
        <v>10</v>
      </c>
      <c r="M164" s="17" t="s">
        <v>10</v>
      </c>
      <c r="N164" s="17" t="s">
        <v>10</v>
      </c>
      <c r="O164" s="17" t="s">
        <v>10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f t="shared" si="69"/>
        <v>0.65500000000000003</v>
      </c>
      <c r="Y164" s="17">
        <v>0</v>
      </c>
      <c r="Z164" s="17">
        <v>0</v>
      </c>
      <c r="AA164" s="17">
        <v>0</v>
      </c>
      <c r="AB164" s="17">
        <v>0</v>
      </c>
      <c r="AC164" s="17">
        <v>0.65500000000000003</v>
      </c>
      <c r="AD164" s="17">
        <v>0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f t="shared" si="70"/>
        <v>0.65500000000000003</v>
      </c>
      <c r="AN164" s="17">
        <v>0</v>
      </c>
      <c r="AO164" s="9" t="s">
        <v>1</v>
      </c>
    </row>
    <row r="165" spans="1:50" s="2" customFormat="1" ht="31.5">
      <c r="A165" s="27" t="s">
        <v>5</v>
      </c>
      <c r="B165" s="57" t="s">
        <v>197</v>
      </c>
      <c r="C165" s="19" t="s">
        <v>248</v>
      </c>
      <c r="D165" s="9" t="s">
        <v>161</v>
      </c>
      <c r="E165" s="58">
        <v>2021</v>
      </c>
      <c r="F165" s="58">
        <v>2021</v>
      </c>
      <c r="G165" s="17">
        <v>0</v>
      </c>
      <c r="H165" s="17">
        <v>0</v>
      </c>
      <c r="I165" s="17">
        <v>0</v>
      </c>
      <c r="J165" s="17">
        <v>0</v>
      </c>
      <c r="K165" s="17">
        <v>7.67</v>
      </c>
      <c r="L165" s="17" t="s">
        <v>10</v>
      </c>
      <c r="M165" s="17" t="s">
        <v>10</v>
      </c>
      <c r="N165" s="17" t="s">
        <v>10</v>
      </c>
      <c r="O165" s="17" t="s">
        <v>10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f>K165</f>
        <v>7.67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f>K165</f>
        <v>7.67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f>AE165</f>
        <v>7.67</v>
      </c>
      <c r="AN165" s="17">
        <v>0</v>
      </c>
      <c r="AO165" s="9" t="s">
        <v>1</v>
      </c>
    </row>
    <row r="166" spans="1:50" s="2" customFormat="1" ht="47.25">
      <c r="A166" s="27" t="s">
        <v>5</v>
      </c>
      <c r="B166" s="57" t="s">
        <v>198</v>
      </c>
      <c r="C166" s="19" t="s">
        <v>249</v>
      </c>
      <c r="D166" s="9" t="s">
        <v>161</v>
      </c>
      <c r="E166" s="58">
        <v>2022</v>
      </c>
      <c r="F166" s="58">
        <v>2022</v>
      </c>
      <c r="G166" s="17">
        <v>0</v>
      </c>
      <c r="H166" s="17">
        <v>0</v>
      </c>
      <c r="I166" s="17">
        <v>0</v>
      </c>
      <c r="J166" s="17">
        <v>0</v>
      </c>
      <c r="K166" s="17">
        <v>4.5629999999999997</v>
      </c>
      <c r="L166" s="17" t="s">
        <v>10</v>
      </c>
      <c r="M166" s="17" t="s">
        <v>10</v>
      </c>
      <c r="N166" s="17" t="s">
        <v>10</v>
      </c>
      <c r="O166" s="17" t="s">
        <v>10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f t="shared" ref="X166:X169" si="71">K166</f>
        <v>4.5629999999999997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f>K166</f>
        <v>4.5629999999999997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f>AG166</f>
        <v>4.5629999999999997</v>
      </c>
      <c r="AN166" s="17">
        <v>0</v>
      </c>
      <c r="AO166" s="9" t="s">
        <v>1</v>
      </c>
    </row>
    <row r="167" spans="1:50" s="2" customFormat="1" ht="31.5">
      <c r="A167" s="27" t="s">
        <v>5</v>
      </c>
      <c r="B167" s="57" t="s">
        <v>199</v>
      </c>
      <c r="C167" s="19" t="s">
        <v>250</v>
      </c>
      <c r="D167" s="9" t="s">
        <v>161</v>
      </c>
      <c r="E167" s="58">
        <v>2023</v>
      </c>
      <c r="F167" s="58">
        <v>2023</v>
      </c>
      <c r="G167" s="17">
        <v>0</v>
      </c>
      <c r="H167" s="17">
        <v>0</v>
      </c>
      <c r="I167" s="17">
        <v>0</v>
      </c>
      <c r="J167" s="17">
        <v>0</v>
      </c>
      <c r="K167" s="17">
        <v>7.1280000000000001</v>
      </c>
      <c r="L167" s="17" t="s">
        <v>10</v>
      </c>
      <c r="M167" s="17" t="s">
        <v>10</v>
      </c>
      <c r="N167" s="17" t="s">
        <v>10</v>
      </c>
      <c r="O167" s="17" t="s">
        <v>10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f t="shared" si="71"/>
        <v>7.1280000000000001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f>K167</f>
        <v>7.1280000000000001</v>
      </c>
      <c r="AJ167" s="17">
        <v>0</v>
      </c>
      <c r="AK167" s="17">
        <v>0</v>
      </c>
      <c r="AL167" s="17">
        <v>0</v>
      </c>
      <c r="AM167" s="17">
        <f>AI167</f>
        <v>7.1280000000000001</v>
      </c>
      <c r="AN167" s="17">
        <v>0</v>
      </c>
      <c r="AO167" s="9" t="s">
        <v>1</v>
      </c>
    </row>
    <row r="168" spans="1:50" s="2" customFormat="1" ht="47.25">
      <c r="A168" s="27" t="s">
        <v>5</v>
      </c>
      <c r="B168" s="57" t="s">
        <v>200</v>
      </c>
      <c r="C168" s="19" t="s">
        <v>251</v>
      </c>
      <c r="D168" s="9" t="s">
        <v>161</v>
      </c>
      <c r="E168" s="58">
        <v>2023</v>
      </c>
      <c r="F168" s="58">
        <v>2023</v>
      </c>
      <c r="G168" s="17">
        <v>0</v>
      </c>
      <c r="H168" s="17">
        <v>0</v>
      </c>
      <c r="I168" s="17">
        <v>0</v>
      </c>
      <c r="J168" s="17">
        <v>0</v>
      </c>
      <c r="K168" s="17">
        <v>1.833</v>
      </c>
      <c r="L168" s="17" t="s">
        <v>10</v>
      </c>
      <c r="M168" s="17" t="s">
        <v>10</v>
      </c>
      <c r="N168" s="17" t="s">
        <v>10</v>
      </c>
      <c r="O168" s="17" t="s">
        <v>10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f t="shared" si="71"/>
        <v>1.833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f>K168</f>
        <v>1.833</v>
      </c>
      <c r="AJ168" s="17">
        <v>0</v>
      </c>
      <c r="AK168" s="17">
        <v>0</v>
      </c>
      <c r="AL168" s="17">
        <v>0</v>
      </c>
      <c r="AM168" s="17">
        <f>AI168</f>
        <v>1.833</v>
      </c>
      <c r="AN168" s="17">
        <v>0</v>
      </c>
      <c r="AO168" s="9" t="s">
        <v>1</v>
      </c>
    </row>
    <row r="169" spans="1:50" s="2" customFormat="1" ht="47.25">
      <c r="A169" s="27" t="s">
        <v>5</v>
      </c>
      <c r="B169" s="57" t="s">
        <v>201</v>
      </c>
      <c r="C169" s="19" t="s">
        <v>252</v>
      </c>
      <c r="D169" s="9" t="s">
        <v>161</v>
      </c>
      <c r="E169" s="58">
        <v>2023</v>
      </c>
      <c r="F169" s="58">
        <v>2023</v>
      </c>
      <c r="G169" s="17">
        <v>0</v>
      </c>
      <c r="H169" s="17">
        <v>0</v>
      </c>
      <c r="I169" s="17">
        <v>0</v>
      </c>
      <c r="J169" s="17">
        <v>0</v>
      </c>
      <c r="K169" s="17">
        <v>0.78400000000000003</v>
      </c>
      <c r="L169" s="17" t="s">
        <v>10</v>
      </c>
      <c r="M169" s="17" t="s">
        <v>10</v>
      </c>
      <c r="N169" s="17" t="s">
        <v>10</v>
      </c>
      <c r="O169" s="17" t="s">
        <v>10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f t="shared" si="71"/>
        <v>0.78400000000000003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f>K169</f>
        <v>0.78400000000000003</v>
      </c>
      <c r="AJ169" s="17">
        <v>0</v>
      </c>
      <c r="AK169" s="17">
        <v>0</v>
      </c>
      <c r="AL169" s="17">
        <v>0</v>
      </c>
      <c r="AM169" s="17">
        <f>AI169</f>
        <v>0.78400000000000003</v>
      </c>
      <c r="AN169" s="17">
        <v>0</v>
      </c>
      <c r="AO169" s="9" t="s">
        <v>1</v>
      </c>
    </row>
    <row r="170" spans="1:50" s="2" customFormat="1" ht="31.5">
      <c r="A170" s="27" t="s">
        <v>5</v>
      </c>
      <c r="B170" s="57" t="s">
        <v>196</v>
      </c>
      <c r="C170" s="19" t="s">
        <v>253</v>
      </c>
      <c r="D170" s="9" t="s">
        <v>161</v>
      </c>
      <c r="E170" s="58">
        <v>2024</v>
      </c>
      <c r="F170" s="58">
        <v>2024</v>
      </c>
      <c r="G170" s="17">
        <v>0</v>
      </c>
      <c r="H170" s="17">
        <v>0</v>
      </c>
      <c r="I170" s="17">
        <v>0</v>
      </c>
      <c r="J170" s="17">
        <v>0</v>
      </c>
      <c r="K170" s="17">
        <v>0.65500000000000003</v>
      </c>
      <c r="L170" s="17" t="s">
        <v>10</v>
      </c>
      <c r="M170" s="17" t="s">
        <v>10</v>
      </c>
      <c r="N170" s="17" t="s">
        <v>10</v>
      </c>
      <c r="O170" s="17" t="s">
        <v>10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f>K170</f>
        <v>0.65500000000000003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0.65500000000000003</v>
      </c>
      <c r="AL170" s="17">
        <v>0</v>
      </c>
      <c r="AM170" s="17">
        <f>AK170</f>
        <v>0.65500000000000003</v>
      </c>
      <c r="AN170" s="17">
        <v>0</v>
      </c>
      <c r="AO170" s="9" t="s">
        <v>1</v>
      </c>
    </row>
    <row r="171" spans="1:50" s="2" customFormat="1" ht="47.25">
      <c r="A171" s="27" t="s">
        <v>5</v>
      </c>
      <c r="B171" s="57" t="s">
        <v>202</v>
      </c>
      <c r="C171" s="19" t="s">
        <v>254</v>
      </c>
      <c r="D171" s="9" t="s">
        <v>161</v>
      </c>
      <c r="E171" s="58">
        <v>2024</v>
      </c>
      <c r="F171" s="58">
        <v>2024</v>
      </c>
      <c r="G171" s="17">
        <v>0</v>
      </c>
      <c r="H171" s="17">
        <v>0</v>
      </c>
      <c r="I171" s="17">
        <v>0</v>
      </c>
      <c r="J171" s="17">
        <v>0</v>
      </c>
      <c r="K171" s="17">
        <v>1.0009999999999999</v>
      </c>
      <c r="L171" s="17" t="s">
        <v>10</v>
      </c>
      <c r="M171" s="17" t="s">
        <v>10</v>
      </c>
      <c r="N171" s="17" t="s">
        <v>10</v>
      </c>
      <c r="O171" s="17" t="s">
        <v>10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f t="shared" ref="X171:X173" si="72">K171</f>
        <v>1.0009999999999999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7">
        <v>0</v>
      </c>
      <c r="AK171" s="17">
        <f>K171</f>
        <v>1.0009999999999999</v>
      </c>
      <c r="AL171" s="17">
        <v>0</v>
      </c>
      <c r="AM171" s="17">
        <f>AK171</f>
        <v>1.0009999999999999</v>
      </c>
      <c r="AN171" s="17">
        <v>0</v>
      </c>
      <c r="AO171" s="9" t="s">
        <v>1</v>
      </c>
    </row>
    <row r="172" spans="1:50" s="2" customFormat="1" ht="47.25">
      <c r="A172" s="27" t="s">
        <v>5</v>
      </c>
      <c r="B172" s="57" t="s">
        <v>203</v>
      </c>
      <c r="C172" s="19" t="s">
        <v>255</v>
      </c>
      <c r="D172" s="9" t="s">
        <v>161</v>
      </c>
      <c r="E172" s="58">
        <v>2024</v>
      </c>
      <c r="F172" s="58">
        <v>2024</v>
      </c>
      <c r="G172" s="17">
        <v>0</v>
      </c>
      <c r="H172" s="17">
        <v>0</v>
      </c>
      <c r="I172" s="17">
        <v>0</v>
      </c>
      <c r="J172" s="17">
        <v>0</v>
      </c>
      <c r="K172" s="17">
        <v>0.78400000000000003</v>
      </c>
      <c r="L172" s="17" t="s">
        <v>10</v>
      </c>
      <c r="M172" s="17" t="s">
        <v>10</v>
      </c>
      <c r="N172" s="17" t="s">
        <v>10</v>
      </c>
      <c r="O172" s="17" t="s">
        <v>10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f t="shared" si="72"/>
        <v>0.78400000000000003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7">
        <v>0</v>
      </c>
      <c r="AK172" s="17">
        <f>K172</f>
        <v>0.78400000000000003</v>
      </c>
      <c r="AL172" s="17">
        <v>0</v>
      </c>
      <c r="AM172" s="17">
        <f>AK172</f>
        <v>0.78400000000000003</v>
      </c>
      <c r="AN172" s="17">
        <v>0</v>
      </c>
      <c r="AO172" s="9" t="s">
        <v>1</v>
      </c>
    </row>
    <row r="173" spans="1:50" s="21" customFormat="1" ht="31.5">
      <c r="A173" s="25" t="s">
        <v>5</v>
      </c>
      <c r="B173" s="63" t="s">
        <v>263</v>
      </c>
      <c r="C173" s="79" t="s">
        <v>256</v>
      </c>
      <c r="D173" s="22" t="s">
        <v>161</v>
      </c>
      <c r="E173" s="80">
        <v>2024</v>
      </c>
      <c r="F173" s="80">
        <v>2024</v>
      </c>
      <c r="G173" s="23">
        <v>0</v>
      </c>
      <c r="H173" s="23">
        <v>0</v>
      </c>
      <c r="I173" s="23">
        <v>0</v>
      </c>
      <c r="J173" s="23">
        <v>0</v>
      </c>
      <c r="K173" s="23">
        <v>8</v>
      </c>
      <c r="L173" s="23" t="s">
        <v>10</v>
      </c>
      <c r="M173" s="23" t="s">
        <v>10</v>
      </c>
      <c r="N173" s="23" t="s">
        <v>10</v>
      </c>
      <c r="O173" s="23" t="s">
        <v>10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f t="shared" si="72"/>
        <v>8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f>K173</f>
        <v>8</v>
      </c>
      <c r="AL173" s="23">
        <v>0</v>
      </c>
      <c r="AM173" s="23">
        <f>AK173</f>
        <v>8</v>
      </c>
      <c r="AN173" s="23">
        <v>0</v>
      </c>
      <c r="AO173" s="22" t="s">
        <v>1</v>
      </c>
    </row>
    <row r="174" spans="1:50" ht="31.5">
      <c r="A174" s="12" t="s">
        <v>3</v>
      </c>
      <c r="B174" s="14" t="s">
        <v>2</v>
      </c>
      <c r="C174" s="9" t="s">
        <v>1</v>
      </c>
      <c r="D174" s="9" t="s">
        <v>1</v>
      </c>
      <c r="E174" s="9" t="s">
        <v>1</v>
      </c>
      <c r="F174" s="9" t="s">
        <v>1</v>
      </c>
      <c r="G174" s="9" t="s">
        <v>1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7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8" t="s">
        <v>1</v>
      </c>
    </row>
    <row r="175" spans="1:50" ht="18.75">
      <c r="A175" s="12" t="s">
        <v>0</v>
      </c>
      <c r="B175" s="11" t="s">
        <v>0</v>
      </c>
      <c r="C175" s="9"/>
      <c r="D175" s="9"/>
      <c r="E175" s="9"/>
      <c r="F175" s="9"/>
      <c r="G175" s="9"/>
      <c r="H175" s="10"/>
      <c r="I175" s="10"/>
      <c r="J175" s="10"/>
      <c r="K175" s="9"/>
      <c r="L175" s="8"/>
      <c r="M175" s="8"/>
      <c r="N175" s="9"/>
      <c r="O175" s="8"/>
      <c r="P175" s="9"/>
      <c r="Q175" s="8"/>
      <c r="R175" s="8"/>
      <c r="S175" s="8"/>
      <c r="T175" s="8"/>
      <c r="U175" s="9"/>
      <c r="V175" s="8"/>
      <c r="W175" s="9"/>
      <c r="X175" s="9"/>
      <c r="Y175" s="9"/>
      <c r="Z175" s="8"/>
      <c r="AA175" s="8"/>
      <c r="AB175" s="8"/>
      <c r="AC175" s="8"/>
      <c r="AD175" s="8"/>
      <c r="AE175" s="54"/>
      <c r="AF175" s="54"/>
      <c r="AG175" s="8"/>
      <c r="AH175" s="8"/>
      <c r="AI175" s="54"/>
      <c r="AJ175" s="54"/>
      <c r="AK175" s="8"/>
      <c r="AL175" s="8"/>
      <c r="AM175" s="8"/>
      <c r="AN175" s="8"/>
      <c r="AO175" s="8"/>
    </row>
    <row r="176" spans="1:50">
      <c r="D176" s="6"/>
      <c r="E176" s="6"/>
      <c r="F176" s="6"/>
      <c r="G176" s="6"/>
      <c r="H176" s="7"/>
      <c r="I176" s="7"/>
      <c r="J176" s="7"/>
      <c r="K176" s="6"/>
      <c r="L176" s="5"/>
      <c r="M176" s="5"/>
      <c r="N176" s="6"/>
      <c r="O176" s="5"/>
      <c r="P176" s="6"/>
      <c r="Q176" s="5"/>
      <c r="R176" s="5"/>
      <c r="S176" s="5"/>
      <c r="T176" s="5"/>
      <c r="U176" s="6"/>
      <c r="V176" s="5"/>
      <c r="W176" s="6"/>
      <c r="X176" s="6"/>
      <c r="Y176" s="6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1:1">
      <c r="A177" s="1" t="s">
        <v>264</v>
      </c>
    </row>
  </sheetData>
  <mergeCells count="32">
    <mergeCell ref="A4:AO4"/>
    <mergeCell ref="A11:AO11"/>
    <mergeCell ref="AN15:AN16"/>
    <mergeCell ref="AC14:AN14"/>
    <mergeCell ref="K15:O15"/>
    <mergeCell ref="AM15:AM16"/>
    <mergeCell ref="A13:AN13"/>
    <mergeCell ref="A14:A16"/>
    <mergeCell ref="B14:B16"/>
    <mergeCell ref="C14:C16"/>
    <mergeCell ref="AA14:AB15"/>
    <mergeCell ref="A6:AO6"/>
    <mergeCell ref="A7:AO7"/>
    <mergeCell ref="AO14:AO16"/>
    <mergeCell ref="H14:I15"/>
    <mergeCell ref="A9:AO9"/>
    <mergeCell ref="A12:AO12"/>
    <mergeCell ref="AC15:AD15"/>
    <mergeCell ref="AG15:AH15"/>
    <mergeCell ref="AK15:AL15"/>
    <mergeCell ref="U15:V15"/>
    <mergeCell ref="Y15:Z15"/>
    <mergeCell ref="U14:Z14"/>
    <mergeCell ref="W15:X15"/>
    <mergeCell ref="D14:D16"/>
    <mergeCell ref="E14:E16"/>
    <mergeCell ref="F14:G15"/>
    <mergeCell ref="K14:T14"/>
    <mergeCell ref="P15:T15"/>
    <mergeCell ref="J14:J16"/>
    <mergeCell ref="AE15:AF15"/>
    <mergeCell ref="AI15:AJ15"/>
  </mergeCells>
  <pageMargins left="0.70866141732283472" right="0.70866141732283472" top="0.74803149606299213" bottom="0.74803149606299213" header="0.31496062992125984" footer="0.31496062992125984"/>
  <pageSetup paperSize="8" scale="12" firstPageNumber="2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Sz5GlFwDhgbwGe3NDirhbwcoTd+UpStPmLGWpf8sAI8=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cY8ae0s931K8LphMF0i45I39H/Nw5k67SsMjYb6P2qKUL5/8uZ2jc4zTQFi8cUOxiM6NYxXn
    v8SfD1F8KbqRLg==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qBLHtn69caUoZNrtA+MyK6yi/H4=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w387QxmSbUUOHxn+f2bs1P3voro=</DigestValue>
      </Reference>
      <Reference URI="/xl/styles.xml?ContentType=application/vnd.openxmlformats-officedocument.spreadsheetml.styles+xml">
        <DigestMethod Algorithm="http://www.w3.org/2000/09/xmldsig#sha1"/>
        <DigestValue>m8M10um/FFK60O9wQxYr9Xm42Ig=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MLTmXC2lHF9x5zGJ6mq7bJf2iSw=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AyzdGB0269NxrnQ41HZYt3l9N4DcPUWSrxftY9EMcM4=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YuUiG4dK3r4iqfY1J+Oox4Hqxf4Y+6h7TZeK9AXLhV75PHm6fVu6a6aD6O0k2WnZOAVe2Zit
    wAjHreKskHy7eA==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E3FfKMS1YGnE46DAClxyYEZ0vZI=</DigestValue>
      </Reference>
      <Reference URI="/xl/styles.xml?ContentType=application/vnd.openxmlformats-officedocument.spreadsheetml.styles+xml">
        <DigestMethod Algorithm="http://www.w3.org/2000/09/xmldsig#sha1"/>
        <DigestValue>tPi991lXRmxiwaFjgMJiLSbSmpc=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TrblkZYgMeOsb05MIJlxG1F4JrU=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zZ85wt2ovp5RWCjzvYuv6tXLNHW4RwjbuDrL4rCOdJw=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9qS76GBZwcXUT/v0NJgoXPerXNaiZKv86dOLa3mXRCTcVQTUZetj4Iwrlz1eIvlrwATjBW3Q
    eOEi/47aFWR4WA==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MqEjgBe9gT6dHSuPEEnVZTprrQ8=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zVpxmn6hUU6a1of/EQ/hHB/QHk4=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JK4YWos+nMGhTl0QtxTaaFjQLVS/PRsXiZwZ1xIKnKE=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gDY6k+wwDQjG7FSzb1WY3vomgRiubPS5xWPoOSmvitcOjGtN7LXPOTufktYHgdj7RxNlaIVn
    YHSkntBXF/Ci5w==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EKmSjVImYz6f+QXlYJx/auVQ+Es=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MP4WEYSPIEx9UygaTVRIWLY/hQU=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KE6anwRVBYli0xGByqoN1Oz/2ag=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2017-09-04T03:42:32Z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2017-04-19T06:42:55Z</dcterms:created>
  <dcterms:modified xsi:type="dcterms:W3CDTF">2019-08-01T03:16:02Z</dcterms:modified>
  <cp:contentStatus/>
</cp:coreProperties>
</file>